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drawings/drawing12.xml" ContentType="application/vnd.openxmlformats-officedocument.drawing+xml"/>
  <Override PartName="/xl/chartsheets/sheet9.xml" ContentType="application/vnd.openxmlformats-officedocument.spreadsheetml.chartsheet+xml"/>
  <Override PartName="/xl/charts/chart11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chartsheets/sheet5.xml" ContentType="application/vnd.openxmlformats-officedocument.spreadsheetml.chartsheet+xml"/>
  <Default Extension="rels" ContentType="application/vnd.openxmlformats-package.relationships+xml"/>
  <Override PartName="/xl/drawings/drawing3.xml" ContentType="application/vnd.openxmlformats-officedocument.drawing+xml"/>
  <Override PartName="/xl/chartsheets/sheet1.xml" ContentType="application/vnd.openxmlformats-officedocument.spreadsheetml.chartsheet+xml"/>
  <Override PartName="/xl/charts/chart28.xml" ContentType="application/vnd.openxmlformats-officedocument.drawingml.chart+xml"/>
  <Override PartName="/docProps/app.xml" ContentType="application/vnd.openxmlformats-officedocument.extended-properties+xml"/>
  <Override PartName="/xl/worksheets/sheet5.xml" ContentType="application/vnd.openxmlformats-officedocument.spreadsheetml.worksheet+xml"/>
  <Override PartName="/xl/charts/chart16.xml" ContentType="application/vnd.openxmlformats-officedocument.drawingml.chart+xml"/>
  <Override PartName="/xl/charts/chart24.xml" ContentType="application/vnd.openxmlformats-officedocument.drawingml.chart+xml"/>
  <Override PartName="/xl/chartsheets/sheet11.xml" ContentType="application/vnd.openxmlformats-officedocument.spreadsheetml.chartsheet+xml"/>
  <Override PartName="/xl/charts/chart2.xml" ContentType="application/vnd.openxmlformats-officedocument.drawingml.chart+xml"/>
  <Default Extension="xml" ContentType="application/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heets/sheet6.xml" ContentType="application/vnd.openxmlformats-officedocument.spreadsheetml.chartsheet+xml"/>
  <Override PartName="/xl/drawings/drawing4.xml" ContentType="application/vnd.openxmlformats-officedocument.drawing+xml"/>
  <Override PartName="/docProps/core.xml" ContentType="application/vnd.openxmlformats-package.core-properties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/chart20.xml" ContentType="application/vnd.openxmlformats-officedocument.drawingml.chart+xml"/>
  <Override PartName="/xl/workbook.xml" ContentType="application/vnd.openxmlformats-officedocument.spreadsheetml.sheet.main+xml"/>
  <Override PartName="/xl/charts/chart29.xml" ContentType="application/vnd.openxmlformats-officedocument.drawingml.char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charts/chart17.xml" ContentType="application/vnd.openxmlformats-officedocument.drawingml.chart+xml"/>
  <Override PartName="/xl/chartsheets/sheet12.xml" ContentType="application/vnd.openxmlformats-officedocument.spreadsheetml.chartsheet+xml"/>
  <Override PartName="/xl/charts/chart3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theme/theme1.xml" ContentType="application/vnd.openxmlformats-officedocument.theme+xml"/>
  <Override PartName="/xl/chartsheets/sheet7.xml" ContentType="application/vnd.openxmlformats-officedocument.spreadsheetml.chartshee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heets/sheet3.xml" ContentType="application/vnd.openxmlformats-officedocument.spreadsheetml.chartsheet+xml"/>
  <Default Extension="vml" ContentType="application/vnd.openxmlformats-officedocument.vmlDrawing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21.xml" ContentType="application/vnd.openxmlformats-officedocument.drawingml.chart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heets/sheet13.xml" ContentType="application/vnd.openxmlformats-officedocument.spreadsheetml.chartsheet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4.xml" ContentType="application/vnd.openxmlformats-officedocument.drawingml.chart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heets/sheet8.xml" ContentType="application/vnd.openxmlformats-officedocument.spreadsheetml.chartshee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heets/sheet4.xml" ContentType="application/vnd.openxmlformats-officedocument.spreadsheetml.chartsheet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heets/sheet14.xml" ContentType="application/vnd.openxmlformats-officedocument.spreadsheetml.chartsheet+xml"/>
  <Override PartName="/xl/worksheets/sheet4.xml" ContentType="application/vnd.openxmlformats-officedocument.spreadsheetml.workshee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heets/sheet10.xml" ContentType="application/vnd.openxmlformats-officedocument.spreadsheetml.chartsheet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10740" yWindow="-40" windowWidth="31080" windowHeight="23140" tabRatio="789"/>
  </bookViews>
  <sheets>
    <sheet name="Startup Expenses" sheetId="1" r:id="rId1"/>
    <sheet name="Start Up Cash" sheetId="5" r:id="rId2"/>
    <sheet name="Monthly Expenses" sheetId="3" r:id="rId3"/>
    <sheet name="Sales&amp;CostofGoodsSold" sheetId="2" r:id="rId4"/>
    <sheet name="Fin Stmts" sheetId="9" r:id="rId5"/>
    <sheet name="UnitSales" sheetId="10" r:id="rId6"/>
    <sheet name="InventoryRecvd" sheetId="11" r:id="rId7"/>
    <sheet name="Net Cash Flow" sheetId="12" r:id="rId8"/>
    <sheet name="End Cash" sheetId="13" r:id="rId9"/>
    <sheet name="Gross Revenue" sheetId="14" r:id="rId10"/>
    <sheet name="Operating Profit" sheetId="15" r:id="rId11"/>
    <sheet name="Income Taxes" sheetId="16" r:id="rId12"/>
    <sheet name="Net Profit" sheetId="17" r:id="rId13"/>
    <sheet name="Owners Equity" sheetId="18" r:id="rId14"/>
    <sheet name="Gross Margin" sheetId="19" r:id="rId15"/>
    <sheet name="Operating Margin" sheetId="20" r:id="rId16"/>
    <sheet name="Net Margin" sheetId="21" r:id="rId17"/>
    <sheet name="ROA" sheetId="22" r:id="rId18"/>
    <sheet name="ROE" sheetId="23" r:id="rId19"/>
    <sheet name="All Charts" sheetId="25" r:id="rId20"/>
  </sheets>
  <definedNames>
    <definedName name="_xlnm.Print_Area" localSheetId="4">'Fin Stmts'!$A$1:$N$118</definedName>
    <definedName name="_xlnm.Print_Area" localSheetId="2">'Monthly Expenses'!$A$3:$N$50</definedName>
    <definedName name="_xlnm.Print_Area" localSheetId="3">'Sales&amp;CostofGoodsSold'!$A$3:$AM$160</definedName>
    <definedName name="_xlnm.Print_Area" localSheetId="1">'Start Up Cash'!$A$3:$N$62</definedName>
    <definedName name="_xlnm.Print_Area" localSheetId="0">'Startup Expenses'!$A$3:$F$49</definedName>
    <definedName name="_xlnm.Print_Titles" localSheetId="4">'Fin Stmts'!$A:$B,'Fin Stmts'!$1:$20</definedName>
    <definedName name="_xlnm.Print_Titles" localSheetId="3">'Sales&amp;CostofGoodsSold'!$3:$4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4" i="25"/>
  <c r="C24"/>
  <c r="E85" i="9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D85"/>
  <c r="C85"/>
  <c r="D84"/>
  <c r="C84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C38"/>
  <c r="C14"/>
  <c r="AQ31"/>
  <c r="AP31"/>
  <c r="A1"/>
  <c r="A2"/>
  <c r="B9"/>
  <c r="B10"/>
  <c r="B30"/>
  <c r="B11"/>
  <c r="B14"/>
  <c r="B15"/>
  <c r="B23"/>
  <c r="AP23"/>
  <c r="AQ23"/>
  <c r="B24"/>
  <c r="AP24"/>
  <c r="AQ24"/>
  <c r="B29"/>
  <c r="AP29"/>
  <c r="AQ29"/>
  <c r="AP30"/>
  <c r="AQ30"/>
  <c r="AO34"/>
  <c r="AP34"/>
  <c r="AQ34"/>
  <c r="C40"/>
  <c r="D40"/>
  <c r="AO43"/>
  <c r="A108"/>
  <c r="A109"/>
  <c r="A110"/>
  <c r="A111"/>
  <c r="A112"/>
  <c r="A113"/>
  <c r="A114"/>
  <c r="A115"/>
  <c r="A116"/>
  <c r="A117"/>
  <c r="A118"/>
  <c r="E40"/>
  <c r="F40"/>
  <c r="G40"/>
  <c r="H40"/>
  <c r="I40"/>
  <c r="J40"/>
  <c r="K40"/>
  <c r="L40"/>
  <c r="M40"/>
  <c r="N40"/>
  <c r="O40"/>
  <c r="A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Q40"/>
  <c r="AP40"/>
  <c r="F5"/>
  <c r="F7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C31"/>
  <c r="AO31"/>
  <c r="C10"/>
  <c r="C11"/>
  <c r="C16"/>
  <c r="C15"/>
  <c r="C24"/>
  <c r="AO24"/>
  <c r="C30"/>
  <c r="AO30"/>
  <c r="C9"/>
  <c r="C12"/>
  <c r="D80"/>
  <c r="D81"/>
  <c r="C80"/>
  <c r="C81"/>
  <c r="E80"/>
  <c r="E81"/>
  <c r="F80"/>
  <c r="F81"/>
  <c r="G80"/>
  <c r="G81"/>
  <c r="H80"/>
  <c r="H81"/>
  <c r="I80"/>
  <c r="I81"/>
  <c r="J80"/>
  <c r="J81"/>
  <c r="K80"/>
  <c r="K81"/>
  <c r="L80"/>
  <c r="L81"/>
  <c r="M80"/>
  <c r="M81"/>
  <c r="C29"/>
  <c r="C71"/>
  <c r="D71"/>
  <c r="E71"/>
  <c r="F71"/>
  <c r="G71"/>
  <c r="H71"/>
  <c r="I71"/>
  <c r="J71"/>
  <c r="K71"/>
  <c r="L71"/>
  <c r="M71"/>
  <c r="N71"/>
  <c r="AO71"/>
  <c r="AO101"/>
  <c r="N80"/>
  <c r="AO80"/>
  <c r="AO81"/>
  <c r="N81"/>
  <c r="O80"/>
  <c r="O81"/>
  <c r="P80"/>
  <c r="P81"/>
  <c r="Q80"/>
  <c r="Q81"/>
  <c r="R80"/>
  <c r="R81"/>
  <c r="S80"/>
  <c r="S81"/>
  <c r="T80"/>
  <c r="T81"/>
  <c r="U80"/>
  <c r="U81"/>
  <c r="V80"/>
  <c r="V81"/>
  <c r="W80"/>
  <c r="W81"/>
  <c r="X80"/>
  <c r="X81"/>
  <c r="Y80"/>
  <c r="Y81"/>
  <c r="O71"/>
  <c r="P71"/>
  <c r="Q71"/>
  <c r="R71"/>
  <c r="S71"/>
  <c r="T71"/>
  <c r="U71"/>
  <c r="V71"/>
  <c r="W71"/>
  <c r="X71"/>
  <c r="Y71"/>
  <c r="Z71"/>
  <c r="AP71"/>
  <c r="AP101"/>
  <c r="AA80"/>
  <c r="AA81"/>
  <c r="Z80"/>
  <c r="AP80"/>
  <c r="AP81"/>
  <c r="Z81"/>
  <c r="AB80"/>
  <c r="AB81"/>
  <c r="AC80"/>
  <c r="AC81"/>
  <c r="AD80"/>
  <c r="AD81"/>
  <c r="AE80"/>
  <c r="AE81"/>
  <c r="AF80"/>
  <c r="AF81"/>
  <c r="AG80"/>
  <c r="AG81"/>
  <c r="AH80"/>
  <c r="AH81"/>
  <c r="AI80"/>
  <c r="AI81"/>
  <c r="AJ80"/>
  <c r="AJ81"/>
  <c r="AK80"/>
  <c r="AK81"/>
  <c r="AA71"/>
  <c r="AB71"/>
  <c r="AC71"/>
  <c r="AD71"/>
  <c r="AE71"/>
  <c r="AF71"/>
  <c r="AG71"/>
  <c r="AH71"/>
  <c r="AI71"/>
  <c r="AJ71"/>
  <c r="AK71"/>
  <c r="AL71"/>
  <c r="AQ71"/>
  <c r="AQ101"/>
  <c r="AL80"/>
  <c r="AQ80"/>
  <c r="AQ81"/>
  <c r="AL81"/>
  <c r="C72"/>
  <c r="C73"/>
  <c r="D72"/>
  <c r="D73"/>
  <c r="E72"/>
  <c r="E73"/>
  <c r="F72"/>
  <c r="F73"/>
  <c r="G72"/>
  <c r="G73"/>
  <c r="H72"/>
  <c r="H73"/>
  <c r="I72"/>
  <c r="I73"/>
  <c r="J72"/>
  <c r="J73"/>
  <c r="K72"/>
  <c r="K73"/>
  <c r="L72"/>
  <c r="L73"/>
  <c r="M72"/>
  <c r="M73"/>
  <c r="AO52"/>
  <c r="N72"/>
  <c r="AO72"/>
  <c r="AO73"/>
  <c r="N73"/>
  <c r="O72"/>
  <c r="O73"/>
  <c r="P72"/>
  <c r="P73"/>
  <c r="Q72"/>
  <c r="Q73"/>
  <c r="R72"/>
  <c r="R73"/>
  <c r="S72"/>
  <c r="S73"/>
  <c r="T72"/>
  <c r="T73"/>
  <c r="U72"/>
  <c r="U73"/>
  <c r="V72"/>
  <c r="V73"/>
  <c r="W72"/>
  <c r="W73"/>
  <c r="X72"/>
  <c r="X73"/>
  <c r="AP52"/>
  <c r="Y72"/>
  <c r="Y73"/>
  <c r="Z72"/>
  <c r="AP72"/>
  <c r="AP73"/>
  <c r="Z73"/>
  <c r="AA72"/>
  <c r="AA73"/>
  <c r="AB72"/>
  <c r="AB73"/>
  <c r="AC72"/>
  <c r="AC73"/>
  <c r="AD72"/>
  <c r="AD73"/>
  <c r="AE72"/>
  <c r="AE73"/>
  <c r="AF72"/>
  <c r="AF73"/>
  <c r="AG72"/>
  <c r="AG73"/>
  <c r="AH72"/>
  <c r="AH73"/>
  <c r="AI72"/>
  <c r="AI73"/>
  <c r="AJ72"/>
  <c r="AJ73"/>
  <c r="AQ52"/>
  <c r="AK72"/>
  <c r="AK73"/>
  <c r="AL72"/>
  <c r="AQ72"/>
  <c r="AQ73"/>
  <c r="AL73"/>
  <c r="C6"/>
  <c r="C5"/>
  <c r="C7"/>
  <c r="G68"/>
  <c r="G98"/>
  <c r="H68"/>
  <c r="H98"/>
  <c r="H48"/>
  <c r="H100"/>
  <c r="H97"/>
  <c r="G48"/>
  <c r="G97"/>
  <c r="G100"/>
  <c r="J68"/>
  <c r="J98"/>
  <c r="I68"/>
  <c r="I98"/>
  <c r="H77"/>
  <c r="H78"/>
  <c r="H95"/>
  <c r="H94"/>
  <c r="I48"/>
  <c r="I97"/>
  <c r="I100"/>
  <c r="J48"/>
  <c r="J100"/>
  <c r="J97"/>
  <c r="H82"/>
  <c r="H103"/>
  <c r="K68"/>
  <c r="K98"/>
  <c r="J77"/>
  <c r="J78"/>
  <c r="J95"/>
  <c r="J94"/>
  <c r="L68"/>
  <c r="L98"/>
  <c r="J82"/>
  <c r="J103"/>
  <c r="K48"/>
  <c r="K97"/>
  <c r="K100"/>
  <c r="L48"/>
  <c r="L100"/>
  <c r="L97"/>
  <c r="M68"/>
  <c r="M98"/>
  <c r="K77"/>
  <c r="K78"/>
  <c r="K94"/>
  <c r="K95"/>
  <c r="M48"/>
  <c r="M97"/>
  <c r="M100"/>
  <c r="K82"/>
  <c r="K103"/>
  <c r="L77"/>
  <c r="L78"/>
  <c r="L95"/>
  <c r="L94"/>
  <c r="M77"/>
  <c r="M78"/>
  <c r="M94"/>
  <c r="M95"/>
  <c r="N48"/>
  <c r="N100"/>
  <c r="N97"/>
  <c r="N68"/>
  <c r="AO68"/>
  <c r="AO98"/>
  <c r="N98"/>
  <c r="O68"/>
  <c r="O98"/>
  <c r="L82"/>
  <c r="L103"/>
  <c r="P68"/>
  <c r="P98"/>
  <c r="O48"/>
  <c r="O97"/>
  <c r="O100"/>
  <c r="N77"/>
  <c r="AO77"/>
  <c r="AO78"/>
  <c r="AO94"/>
  <c r="Q68"/>
  <c r="Q98"/>
  <c r="M82"/>
  <c r="M103"/>
  <c r="Q48"/>
  <c r="Q77"/>
  <c r="Q78"/>
  <c r="Q94"/>
  <c r="Q97"/>
  <c r="Q100"/>
  <c r="N78"/>
  <c r="N95"/>
  <c r="N94"/>
  <c r="O77"/>
  <c r="O78"/>
  <c r="O94"/>
  <c r="O95"/>
  <c r="P48"/>
  <c r="P100"/>
  <c r="P97"/>
  <c r="O82"/>
  <c r="O103"/>
  <c r="N82"/>
  <c r="N103"/>
  <c r="Q95"/>
  <c r="R68"/>
  <c r="R98"/>
  <c r="P77"/>
  <c r="P78"/>
  <c r="P95"/>
  <c r="P94"/>
  <c r="AO82"/>
  <c r="AO84"/>
  <c r="AO103"/>
  <c r="R48"/>
  <c r="R100"/>
  <c r="R97"/>
  <c r="S68"/>
  <c r="S98"/>
  <c r="P82"/>
  <c r="P103"/>
  <c r="Q82"/>
  <c r="Q103"/>
  <c r="T68"/>
  <c r="T98"/>
  <c r="S48"/>
  <c r="S97"/>
  <c r="S100"/>
  <c r="U68"/>
  <c r="U98"/>
  <c r="T48"/>
  <c r="T100"/>
  <c r="T97"/>
  <c r="V68"/>
  <c r="V98"/>
  <c r="S77"/>
  <c r="S78"/>
  <c r="S94"/>
  <c r="S95"/>
  <c r="T77"/>
  <c r="T78"/>
  <c r="T95"/>
  <c r="T94"/>
  <c r="S82"/>
  <c r="S103"/>
  <c r="V48"/>
  <c r="V100"/>
  <c r="V97"/>
  <c r="U48"/>
  <c r="U97"/>
  <c r="U100"/>
  <c r="W68"/>
  <c r="W98"/>
  <c r="U77"/>
  <c r="U78"/>
  <c r="U94"/>
  <c r="U95"/>
  <c r="V77"/>
  <c r="V78"/>
  <c r="V95"/>
  <c r="V94"/>
  <c r="X68"/>
  <c r="X98"/>
  <c r="T82"/>
  <c r="T103"/>
  <c r="U82"/>
  <c r="U103"/>
  <c r="V82"/>
  <c r="V103"/>
  <c r="W48"/>
  <c r="W97"/>
  <c r="W100"/>
  <c r="X48"/>
  <c r="X100"/>
  <c r="X97"/>
  <c r="W77"/>
  <c r="W78"/>
  <c r="W94"/>
  <c r="W95"/>
  <c r="Y68"/>
  <c r="Y98"/>
  <c r="W82"/>
  <c r="W103"/>
  <c r="Y48"/>
  <c r="Y97"/>
  <c r="Y100"/>
  <c r="Z48"/>
  <c r="Z100"/>
  <c r="Z97"/>
  <c r="Z68"/>
  <c r="AP68"/>
  <c r="AP98"/>
  <c r="Z98"/>
  <c r="AA68"/>
  <c r="AA98"/>
  <c r="AA48"/>
  <c r="AA97"/>
  <c r="AA100"/>
  <c r="AB68"/>
  <c r="AB98"/>
  <c r="AP48"/>
  <c r="AP100"/>
  <c r="AP97"/>
  <c r="Z77"/>
  <c r="Z78"/>
  <c r="Z95"/>
  <c r="Z94"/>
  <c r="AB48"/>
  <c r="AB100"/>
  <c r="AB97"/>
  <c r="AC68"/>
  <c r="AC98"/>
  <c r="AE68"/>
  <c r="AE98"/>
  <c r="AB77"/>
  <c r="AB78"/>
  <c r="AB95"/>
  <c r="AB94"/>
  <c r="Z82"/>
  <c r="Z103"/>
  <c r="AC48"/>
  <c r="AC97"/>
  <c r="AC100"/>
  <c r="AD68"/>
  <c r="AD98"/>
  <c r="AC77"/>
  <c r="AC78"/>
  <c r="AC94"/>
  <c r="AC95"/>
  <c r="AD48"/>
  <c r="AD100"/>
  <c r="AD97"/>
  <c r="AB82"/>
  <c r="AB103"/>
  <c r="AE48"/>
  <c r="AE97"/>
  <c r="AE100"/>
  <c r="AD77"/>
  <c r="AD78"/>
  <c r="AD95"/>
  <c r="AD94"/>
  <c r="AE77"/>
  <c r="AE78"/>
  <c r="AE94"/>
  <c r="AE95"/>
  <c r="AF68"/>
  <c r="AF98"/>
  <c r="AC82"/>
  <c r="AC103"/>
  <c r="AE82"/>
  <c r="AE103"/>
  <c r="AG68"/>
  <c r="AG98"/>
  <c r="AF48"/>
  <c r="AF100"/>
  <c r="AF97"/>
  <c r="AD82"/>
  <c r="AD103"/>
  <c r="AG48"/>
  <c r="AG97"/>
  <c r="AG100"/>
  <c r="AH68"/>
  <c r="AH98"/>
  <c r="AH48"/>
  <c r="AH100"/>
  <c r="AH97"/>
  <c r="AG77"/>
  <c r="AG78"/>
  <c r="AG94"/>
  <c r="AG95"/>
  <c r="AI68"/>
  <c r="AI98"/>
  <c r="AJ68"/>
  <c r="AJ98"/>
  <c r="AI48"/>
  <c r="AI97"/>
  <c r="AI100"/>
  <c r="AG82"/>
  <c r="AG103"/>
  <c r="AJ48"/>
  <c r="AJ100"/>
  <c r="AJ97"/>
  <c r="AK68"/>
  <c r="AK98"/>
  <c r="AK48"/>
  <c r="AK100"/>
  <c r="AJ77"/>
  <c r="AJ78"/>
  <c r="AJ95"/>
  <c r="AL48"/>
  <c r="AL100"/>
  <c r="AL97"/>
  <c r="AL68"/>
  <c r="AL98"/>
  <c r="AQ68"/>
  <c r="AQ98"/>
  <c r="AL77"/>
  <c r="AL78"/>
  <c r="AL95"/>
  <c r="AL94"/>
  <c r="AL82"/>
  <c r="AL103"/>
  <c r="AK77"/>
  <c r="AK78"/>
  <c r="AK94"/>
  <c r="AK95"/>
  <c r="AJ82"/>
  <c r="AJ103"/>
  <c r="AI77"/>
  <c r="AI78"/>
  <c r="AI94"/>
  <c r="AI95"/>
  <c r="AH77"/>
  <c r="AH78"/>
  <c r="AH94"/>
  <c r="AH95"/>
  <c r="AF77"/>
  <c r="AF78"/>
  <c r="AF95"/>
  <c r="AF94"/>
  <c r="AQ77"/>
  <c r="AQ78"/>
  <c r="AQ94"/>
  <c r="AQ95"/>
  <c r="AP77"/>
  <c r="AP78"/>
  <c r="AP94"/>
  <c r="AP95"/>
  <c r="AA77"/>
  <c r="AA78"/>
  <c r="AA94"/>
  <c r="AA95"/>
  <c r="Y77"/>
  <c r="Y78"/>
  <c r="Y94"/>
  <c r="Y95"/>
  <c r="X77"/>
  <c r="X78"/>
  <c r="X94"/>
  <c r="X95"/>
  <c r="R77"/>
  <c r="R78"/>
  <c r="R95"/>
  <c r="R94"/>
  <c r="AJ94"/>
  <c r="AK97"/>
  <c r="I77"/>
  <c r="I78"/>
  <c r="I94"/>
  <c r="I95"/>
  <c r="G77"/>
  <c r="G78"/>
  <c r="G94"/>
  <c r="G95"/>
  <c r="AO95"/>
  <c r="G82"/>
  <c r="G103"/>
  <c r="AQ48"/>
  <c r="AQ100"/>
  <c r="AQ97"/>
  <c r="R82"/>
  <c r="R103"/>
  <c r="X82"/>
  <c r="X103"/>
  <c r="Y82"/>
  <c r="Y103"/>
  <c r="AA82"/>
  <c r="AA103"/>
  <c r="AQ82"/>
  <c r="AQ84"/>
  <c r="AQ103"/>
  <c r="AF82"/>
  <c r="AF103"/>
  <c r="AH82"/>
  <c r="AH103"/>
  <c r="I82"/>
  <c r="I103"/>
  <c r="AP82"/>
  <c r="AP84"/>
  <c r="AP103"/>
  <c r="AI82"/>
  <c r="AI103"/>
  <c r="AK82"/>
  <c r="AK103"/>
  <c r="F68"/>
  <c r="F98"/>
  <c r="F48"/>
  <c r="F100"/>
  <c r="F97"/>
  <c r="F77"/>
  <c r="F78"/>
  <c r="F95"/>
  <c r="F94"/>
  <c r="F82"/>
  <c r="F103"/>
  <c r="F47"/>
  <c r="F61"/>
  <c r="F115"/>
  <c r="F62"/>
  <c r="F116"/>
  <c r="F109"/>
  <c r="F60"/>
  <c r="F114"/>
  <c r="F99"/>
  <c r="E68"/>
  <c r="E98"/>
  <c r="E48"/>
  <c r="E97"/>
  <c r="E100"/>
  <c r="E77"/>
  <c r="E78"/>
  <c r="E94"/>
  <c r="E95"/>
  <c r="E82"/>
  <c r="E103"/>
  <c r="D48"/>
  <c r="D100"/>
  <c r="D97"/>
  <c r="D68"/>
  <c r="D98"/>
  <c r="D77"/>
  <c r="D78"/>
  <c r="D95"/>
  <c r="D94"/>
  <c r="D82"/>
  <c r="D103"/>
  <c r="C48"/>
  <c r="C97"/>
  <c r="C68"/>
  <c r="C98"/>
  <c r="C100"/>
  <c r="C77"/>
  <c r="C78"/>
  <c r="C94"/>
  <c r="C95"/>
  <c r="C82"/>
  <c r="C103"/>
  <c r="AO48"/>
  <c r="AO97"/>
  <c r="AO100"/>
  <c r="E47"/>
  <c r="E60"/>
  <c r="E114"/>
  <c r="E62"/>
  <c r="E116"/>
  <c r="E61"/>
  <c r="E115"/>
  <c r="E99"/>
  <c r="E109"/>
  <c r="D47"/>
  <c r="D61"/>
  <c r="D115"/>
  <c r="D60"/>
  <c r="D114"/>
  <c r="D109"/>
  <c r="D62"/>
  <c r="D116"/>
  <c r="D99"/>
  <c r="G47"/>
  <c r="G60"/>
  <c r="G114"/>
  <c r="G62"/>
  <c r="G116"/>
  <c r="G99"/>
  <c r="G61"/>
  <c r="G115"/>
  <c r="G109"/>
  <c r="I47"/>
  <c r="I60"/>
  <c r="I114"/>
  <c r="I62"/>
  <c r="I116"/>
  <c r="I61"/>
  <c r="I115"/>
  <c r="I99"/>
  <c r="I109"/>
  <c r="H47"/>
  <c r="H61"/>
  <c r="H115"/>
  <c r="H60"/>
  <c r="H114"/>
  <c r="H109"/>
  <c r="H62"/>
  <c r="H116"/>
  <c r="H99"/>
  <c r="J47"/>
  <c r="J61"/>
  <c r="J115"/>
  <c r="J62"/>
  <c r="J116"/>
  <c r="J109"/>
  <c r="J60"/>
  <c r="J114"/>
  <c r="J99"/>
  <c r="K47"/>
  <c r="K60"/>
  <c r="K114"/>
  <c r="K62"/>
  <c r="K116"/>
  <c r="K99"/>
  <c r="K61"/>
  <c r="K115"/>
  <c r="K109"/>
  <c r="L47"/>
  <c r="L61"/>
  <c r="L115"/>
  <c r="L60"/>
  <c r="L114"/>
  <c r="L109"/>
  <c r="L62"/>
  <c r="L116"/>
  <c r="L99"/>
  <c r="M47"/>
  <c r="M60"/>
  <c r="M114"/>
  <c r="M62"/>
  <c r="M116"/>
  <c r="M61"/>
  <c r="M115"/>
  <c r="M99"/>
  <c r="M109"/>
  <c r="N47"/>
  <c r="N61"/>
  <c r="N115"/>
  <c r="N62"/>
  <c r="N116"/>
  <c r="N109"/>
  <c r="N60"/>
  <c r="N114"/>
  <c r="N99"/>
  <c r="O47"/>
  <c r="O60"/>
  <c r="O114"/>
  <c r="O62"/>
  <c r="O116"/>
  <c r="O99"/>
  <c r="O61"/>
  <c r="O115"/>
  <c r="O109"/>
  <c r="P47"/>
  <c r="P61"/>
  <c r="P115"/>
  <c r="P60"/>
  <c r="P114"/>
  <c r="P109"/>
  <c r="P62"/>
  <c r="P116"/>
  <c r="P99"/>
  <c r="Q47"/>
  <c r="Q60"/>
  <c r="Q114"/>
  <c r="Q62"/>
  <c r="Q116"/>
  <c r="Q61"/>
  <c r="Q115"/>
  <c r="Q99"/>
  <c r="Q109"/>
  <c r="R47"/>
  <c r="R61"/>
  <c r="R115"/>
  <c r="R62"/>
  <c r="R116"/>
  <c r="R109"/>
  <c r="R60"/>
  <c r="R114"/>
  <c r="R99"/>
  <c r="S47"/>
  <c r="S60"/>
  <c r="S114"/>
  <c r="S62"/>
  <c r="S116"/>
  <c r="S99"/>
  <c r="S61"/>
  <c r="S115"/>
  <c r="S109"/>
  <c r="T47"/>
  <c r="T61"/>
  <c r="T115"/>
  <c r="T60"/>
  <c r="T114"/>
  <c r="T109"/>
  <c r="T62"/>
  <c r="T116"/>
  <c r="T99"/>
  <c r="U47"/>
  <c r="U60"/>
  <c r="U114"/>
  <c r="U62"/>
  <c r="U116"/>
  <c r="U61"/>
  <c r="U115"/>
  <c r="U99"/>
  <c r="U109"/>
  <c r="V47"/>
  <c r="V61"/>
  <c r="V115"/>
  <c r="V62"/>
  <c r="V116"/>
  <c r="V109"/>
  <c r="V60"/>
  <c r="V114"/>
  <c r="V99"/>
  <c r="W47"/>
  <c r="W60"/>
  <c r="W114"/>
  <c r="W62"/>
  <c r="W116"/>
  <c r="W99"/>
  <c r="W61"/>
  <c r="W115"/>
  <c r="W109"/>
  <c r="X47"/>
  <c r="X61"/>
  <c r="X115"/>
  <c r="X60"/>
  <c r="X114"/>
  <c r="X109"/>
  <c r="X62"/>
  <c r="X116"/>
  <c r="X99"/>
  <c r="Y47"/>
  <c r="Y60"/>
  <c r="Y114"/>
  <c r="Y62"/>
  <c r="Y116"/>
  <c r="Y61"/>
  <c r="Y115"/>
  <c r="Y99"/>
  <c r="Y109"/>
  <c r="Z47"/>
  <c r="Z61"/>
  <c r="Z115"/>
  <c r="Z62"/>
  <c r="Z116"/>
  <c r="Z109"/>
  <c r="Z60"/>
  <c r="Z114"/>
  <c r="Z99"/>
  <c r="AA47"/>
  <c r="AA60"/>
  <c r="AA114"/>
  <c r="AA62"/>
  <c r="AA116"/>
  <c r="AA99"/>
  <c r="AA61"/>
  <c r="AA115"/>
  <c r="AA109"/>
  <c r="AP47"/>
  <c r="L6"/>
  <c r="AP61"/>
  <c r="L14"/>
  <c r="AP60"/>
  <c r="L13"/>
  <c r="AP62"/>
  <c r="L15"/>
  <c r="AP99"/>
  <c r="AB47"/>
  <c r="AB61"/>
  <c r="AB115"/>
  <c r="AB60"/>
  <c r="AB114"/>
  <c r="AB109"/>
  <c r="AB62"/>
  <c r="AB116"/>
  <c r="AB99"/>
  <c r="AC47"/>
  <c r="AC60"/>
  <c r="AC114"/>
  <c r="AC62"/>
  <c r="AC116"/>
  <c r="AC61"/>
  <c r="AC115"/>
  <c r="AC99"/>
  <c r="AC109"/>
  <c r="AD47"/>
  <c r="AD61"/>
  <c r="AD115"/>
  <c r="AD62"/>
  <c r="AD116"/>
  <c r="AD109"/>
  <c r="AD60"/>
  <c r="AD114"/>
  <c r="AD99"/>
  <c r="AE47"/>
  <c r="AE60"/>
  <c r="AE114"/>
  <c r="AE62"/>
  <c r="AE116"/>
  <c r="AE99"/>
  <c r="AE61"/>
  <c r="AE115"/>
  <c r="AE109"/>
  <c r="AG47"/>
  <c r="AG60"/>
  <c r="AG114"/>
  <c r="AG62"/>
  <c r="AG116"/>
  <c r="AG61"/>
  <c r="AG115"/>
  <c r="AG99"/>
  <c r="AG109"/>
  <c r="AF47"/>
  <c r="AF61"/>
  <c r="AF115"/>
  <c r="AF60"/>
  <c r="AF114"/>
  <c r="AF109"/>
  <c r="AF62"/>
  <c r="AF116"/>
  <c r="AF99"/>
  <c r="AH47"/>
  <c r="AH61"/>
  <c r="AH115"/>
  <c r="AH62"/>
  <c r="AH116"/>
  <c r="AH109"/>
  <c r="AH60"/>
  <c r="AH114"/>
  <c r="AH99"/>
  <c r="AI47"/>
  <c r="AI60"/>
  <c r="AI114"/>
  <c r="AI62"/>
  <c r="AI116"/>
  <c r="AI99"/>
  <c r="AI61"/>
  <c r="AI115"/>
  <c r="AI109"/>
  <c r="AJ47"/>
  <c r="AJ61"/>
  <c r="AJ115"/>
  <c r="AJ60"/>
  <c r="AJ114"/>
  <c r="AJ109"/>
  <c r="AJ62"/>
  <c r="AJ116"/>
  <c r="AJ99"/>
  <c r="AL47"/>
  <c r="AL61"/>
  <c r="AL115"/>
  <c r="AL62"/>
  <c r="AL116"/>
  <c r="AL109"/>
  <c r="AL60"/>
  <c r="AL114"/>
  <c r="AL99"/>
  <c r="AK47"/>
  <c r="AK60"/>
  <c r="AK114"/>
  <c r="AK62"/>
  <c r="AK116"/>
  <c r="AK61"/>
  <c r="AK115"/>
  <c r="AK99"/>
  <c r="AK109"/>
  <c r="AQ47"/>
  <c r="AQ60"/>
  <c r="M13"/>
  <c r="AQ62"/>
  <c r="M15"/>
  <c r="M6"/>
  <c r="AQ61"/>
  <c r="M14"/>
  <c r="AQ99"/>
  <c r="C32"/>
  <c r="D32"/>
  <c r="E32"/>
  <c r="F32"/>
  <c r="G32"/>
  <c r="H32"/>
  <c r="I32"/>
  <c r="J32"/>
  <c r="K32"/>
  <c r="L32"/>
  <c r="M32"/>
  <c r="N32"/>
  <c r="AO32"/>
  <c r="C47"/>
  <c r="C61"/>
  <c r="C115"/>
  <c r="C109"/>
  <c r="C99"/>
  <c r="C60"/>
  <c r="C114"/>
  <c r="C62"/>
  <c r="C116"/>
  <c r="AO47"/>
  <c r="AO60"/>
  <c r="K13"/>
  <c r="AL13"/>
  <c r="AO62"/>
  <c r="K15"/>
  <c r="AL15"/>
  <c r="AO99"/>
  <c r="K6"/>
  <c r="AL6"/>
  <c r="AO61"/>
  <c r="K14"/>
  <c r="AL14"/>
  <c r="C25"/>
  <c r="C67"/>
  <c r="D25"/>
  <c r="D67"/>
  <c r="E25"/>
  <c r="E67"/>
  <c r="F25"/>
  <c r="F67"/>
  <c r="G25"/>
  <c r="G67"/>
  <c r="H25"/>
  <c r="H67"/>
  <c r="I25"/>
  <c r="I67"/>
  <c r="J25"/>
  <c r="J67"/>
  <c r="K25"/>
  <c r="K67"/>
  <c r="L25"/>
  <c r="L67"/>
  <c r="M25"/>
  <c r="M67"/>
  <c r="N25"/>
  <c r="N67"/>
  <c r="AO67"/>
  <c r="O25"/>
  <c r="O67"/>
  <c r="P25"/>
  <c r="P67"/>
  <c r="Q25"/>
  <c r="Q67"/>
  <c r="R25"/>
  <c r="R67"/>
  <c r="S25"/>
  <c r="S67"/>
  <c r="T25"/>
  <c r="T67"/>
  <c r="U25"/>
  <c r="U67"/>
  <c r="V25"/>
  <c r="V67"/>
  <c r="W25"/>
  <c r="W67"/>
  <c r="X25"/>
  <c r="X67"/>
  <c r="Y25"/>
  <c r="Y67"/>
  <c r="Z25"/>
  <c r="Z67"/>
  <c r="AP67"/>
  <c r="AA25"/>
  <c r="AA67"/>
  <c r="AB25"/>
  <c r="AB67"/>
  <c r="AC25"/>
  <c r="AC67"/>
  <c r="AD25"/>
  <c r="AD67"/>
  <c r="AE25"/>
  <c r="AE67"/>
  <c r="AF25"/>
  <c r="AF67"/>
  <c r="AG25"/>
  <c r="AG67"/>
  <c r="AH25"/>
  <c r="AH67"/>
  <c r="AI25"/>
  <c r="AI67"/>
  <c r="AJ25"/>
  <c r="AJ67"/>
  <c r="AK25"/>
  <c r="AK67"/>
  <c r="AL25"/>
  <c r="AL67"/>
  <c r="AQ67"/>
  <c r="AO25"/>
  <c r="F51"/>
  <c r="F53"/>
  <c r="F49"/>
  <c r="F54"/>
  <c r="F110"/>
  <c r="E51"/>
  <c r="E53"/>
  <c r="E49"/>
  <c r="E54"/>
  <c r="E110"/>
  <c r="D51"/>
  <c r="D53"/>
  <c r="D49"/>
  <c r="D54"/>
  <c r="D110"/>
  <c r="G51"/>
  <c r="G53"/>
  <c r="G49"/>
  <c r="G54"/>
  <c r="G110"/>
  <c r="H51"/>
  <c r="H53"/>
  <c r="H49"/>
  <c r="H54"/>
  <c r="H110"/>
  <c r="I51"/>
  <c r="I53"/>
  <c r="I49"/>
  <c r="I54"/>
  <c r="I110"/>
  <c r="J51"/>
  <c r="J53"/>
  <c r="J49"/>
  <c r="J54"/>
  <c r="J110"/>
  <c r="K51"/>
  <c r="K53"/>
  <c r="K49"/>
  <c r="K54"/>
  <c r="K110"/>
  <c r="L51"/>
  <c r="L53"/>
  <c r="L49"/>
  <c r="L54"/>
  <c r="L110"/>
  <c r="M51"/>
  <c r="M53"/>
  <c r="M49"/>
  <c r="M54"/>
  <c r="M110"/>
  <c r="N51"/>
  <c r="N53"/>
  <c r="N49"/>
  <c r="N54"/>
  <c r="N110"/>
  <c r="O51"/>
  <c r="O53"/>
  <c r="O49"/>
  <c r="O54"/>
  <c r="O110"/>
  <c r="P51"/>
  <c r="P53"/>
  <c r="P49"/>
  <c r="P54"/>
  <c r="P110"/>
  <c r="Q51"/>
  <c r="Q53"/>
  <c r="Q49"/>
  <c r="Q54"/>
  <c r="Q110"/>
  <c r="R51"/>
  <c r="R53"/>
  <c r="R49"/>
  <c r="R54"/>
  <c r="R110"/>
  <c r="S51"/>
  <c r="S53"/>
  <c r="S49"/>
  <c r="S54"/>
  <c r="S110"/>
  <c r="T51"/>
  <c r="T53"/>
  <c r="T49"/>
  <c r="T54"/>
  <c r="T110"/>
  <c r="U51"/>
  <c r="U53"/>
  <c r="U49"/>
  <c r="U54"/>
  <c r="U110"/>
  <c r="V51"/>
  <c r="V53"/>
  <c r="V49"/>
  <c r="V54"/>
  <c r="V110"/>
  <c r="W51"/>
  <c r="W53"/>
  <c r="W49"/>
  <c r="W54"/>
  <c r="W110"/>
  <c r="X51"/>
  <c r="X53"/>
  <c r="X49"/>
  <c r="X54"/>
  <c r="X110"/>
  <c r="Y51"/>
  <c r="Y53"/>
  <c r="Y49"/>
  <c r="Y54"/>
  <c r="Y110"/>
  <c r="Z51"/>
  <c r="AP51"/>
  <c r="AP53"/>
  <c r="AP49"/>
  <c r="AP54"/>
  <c r="L7"/>
  <c r="Z53"/>
  <c r="Z49"/>
  <c r="Z54"/>
  <c r="Z110"/>
  <c r="AA51"/>
  <c r="AA53"/>
  <c r="AA49"/>
  <c r="AA54"/>
  <c r="AA110"/>
  <c r="AB51"/>
  <c r="AB53"/>
  <c r="AB49"/>
  <c r="AB54"/>
  <c r="AB110"/>
  <c r="AC51"/>
  <c r="AC53"/>
  <c r="AC49"/>
  <c r="AC54"/>
  <c r="AC110"/>
  <c r="AD51"/>
  <c r="AD53"/>
  <c r="AD49"/>
  <c r="AD54"/>
  <c r="AD110"/>
  <c r="AE51"/>
  <c r="AE53"/>
  <c r="AE49"/>
  <c r="AE54"/>
  <c r="AE110"/>
  <c r="AF51"/>
  <c r="AF53"/>
  <c r="AF49"/>
  <c r="AF54"/>
  <c r="AF110"/>
  <c r="AG51"/>
  <c r="AG53"/>
  <c r="AG49"/>
  <c r="AG54"/>
  <c r="AG110"/>
  <c r="AH51"/>
  <c r="AH53"/>
  <c r="AH49"/>
  <c r="AH54"/>
  <c r="AH110"/>
  <c r="AI51"/>
  <c r="AI53"/>
  <c r="AI49"/>
  <c r="AI54"/>
  <c r="AI110"/>
  <c r="AJ51"/>
  <c r="AJ53"/>
  <c r="AJ49"/>
  <c r="AJ54"/>
  <c r="AJ110"/>
  <c r="AK51"/>
  <c r="AK53"/>
  <c r="AK49"/>
  <c r="AK54"/>
  <c r="AK110"/>
  <c r="AL51"/>
  <c r="AL53"/>
  <c r="AL49"/>
  <c r="AL54"/>
  <c r="AL110"/>
  <c r="AQ51"/>
  <c r="AQ53"/>
  <c r="AQ49"/>
  <c r="AQ54"/>
  <c r="M7"/>
  <c r="C51"/>
  <c r="C53"/>
  <c r="C49"/>
  <c r="C54"/>
  <c r="C110"/>
  <c r="AO51"/>
  <c r="AO53"/>
  <c r="AO49"/>
  <c r="AO54"/>
  <c r="K7"/>
  <c r="AL7"/>
  <c r="F33"/>
  <c r="E33"/>
  <c r="D33"/>
  <c r="AB33"/>
  <c r="AC33"/>
  <c r="AD33"/>
  <c r="AE33"/>
  <c r="AF33"/>
  <c r="AG33"/>
  <c r="AH33"/>
  <c r="AI33"/>
  <c r="AJ33"/>
  <c r="AK33"/>
  <c r="AL33"/>
  <c r="AA33"/>
  <c r="AQ33"/>
  <c r="P33"/>
  <c r="Q33"/>
  <c r="R33"/>
  <c r="S33"/>
  <c r="T33"/>
  <c r="U33"/>
  <c r="V33"/>
  <c r="W33"/>
  <c r="X33"/>
  <c r="Y33"/>
  <c r="Z33"/>
  <c r="O33"/>
  <c r="AP33"/>
  <c r="G33"/>
  <c r="H33"/>
  <c r="I33"/>
  <c r="J33"/>
  <c r="K33"/>
  <c r="L33"/>
  <c r="M33"/>
  <c r="N33"/>
  <c r="C33"/>
  <c r="AO33"/>
  <c r="AA32"/>
  <c r="AB32"/>
  <c r="AC32"/>
  <c r="AD32"/>
  <c r="AE32"/>
  <c r="AF32"/>
  <c r="AG32"/>
  <c r="AH32"/>
  <c r="AI32"/>
  <c r="AJ32"/>
  <c r="AK32"/>
  <c r="AL32"/>
  <c r="AQ32"/>
  <c r="AQ25"/>
  <c r="AQ26"/>
  <c r="O32"/>
  <c r="P32"/>
  <c r="Q32"/>
  <c r="R32"/>
  <c r="S32"/>
  <c r="T32"/>
  <c r="U32"/>
  <c r="V32"/>
  <c r="W32"/>
  <c r="X32"/>
  <c r="Y32"/>
  <c r="Z32"/>
  <c r="AP32"/>
  <c r="AP25"/>
  <c r="AP26"/>
  <c r="AO29"/>
  <c r="C23"/>
  <c r="AO23"/>
  <c r="AO26"/>
  <c r="C26"/>
  <c r="F26"/>
  <c r="E26"/>
  <c r="D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F36"/>
  <c r="J36"/>
  <c r="N36"/>
  <c r="R36"/>
  <c r="V36"/>
  <c r="Z36"/>
  <c r="D36"/>
  <c r="H36"/>
  <c r="L36"/>
  <c r="P36"/>
  <c r="T36"/>
  <c r="X36"/>
  <c r="AH36"/>
  <c r="AK36"/>
  <c r="AI36"/>
  <c r="AG36"/>
  <c r="AE36"/>
  <c r="AC36"/>
  <c r="Y36"/>
  <c r="W36"/>
  <c r="U36"/>
  <c r="S36"/>
  <c r="Q36"/>
  <c r="M36"/>
  <c r="K36"/>
  <c r="I36"/>
  <c r="G36"/>
  <c r="E36"/>
  <c r="AB36"/>
  <c r="AD36"/>
  <c r="AL36"/>
  <c r="AJ36"/>
  <c r="AF36"/>
  <c r="F55"/>
  <c r="F104"/>
  <c r="F56"/>
  <c r="F57"/>
  <c r="F111"/>
  <c r="F58"/>
  <c r="F112"/>
  <c r="E55"/>
  <c r="E104"/>
  <c r="E56"/>
  <c r="E57"/>
  <c r="E58"/>
  <c r="E112"/>
  <c r="E111"/>
  <c r="D55"/>
  <c r="D104"/>
  <c r="D56"/>
  <c r="D57"/>
  <c r="D58"/>
  <c r="D112"/>
  <c r="D111"/>
  <c r="G55"/>
  <c r="G104"/>
  <c r="H55"/>
  <c r="H104"/>
  <c r="G56"/>
  <c r="G57"/>
  <c r="G58"/>
  <c r="G112"/>
  <c r="G111"/>
  <c r="I55"/>
  <c r="I104"/>
  <c r="H56"/>
  <c r="H57"/>
  <c r="H58"/>
  <c r="H112"/>
  <c r="J55"/>
  <c r="J104"/>
  <c r="H111"/>
  <c r="I56"/>
  <c r="I57"/>
  <c r="I58"/>
  <c r="I112"/>
  <c r="K55"/>
  <c r="K104"/>
  <c r="I111"/>
  <c r="L55"/>
  <c r="L104"/>
  <c r="J56"/>
  <c r="J57"/>
  <c r="J111"/>
  <c r="K56"/>
  <c r="K57"/>
  <c r="K111"/>
  <c r="M55"/>
  <c r="M104"/>
  <c r="J58"/>
  <c r="J112"/>
  <c r="K58"/>
  <c r="K112"/>
  <c r="L56"/>
  <c r="L57"/>
  <c r="L111"/>
  <c r="N55"/>
  <c r="N104"/>
  <c r="M56"/>
  <c r="M57"/>
  <c r="M58"/>
  <c r="M112"/>
  <c r="O55"/>
  <c r="O104"/>
  <c r="L58"/>
  <c r="L112"/>
  <c r="M111"/>
  <c r="N56"/>
  <c r="N57"/>
  <c r="N58"/>
  <c r="N112"/>
  <c r="P55"/>
  <c r="P104"/>
  <c r="N111"/>
  <c r="Q55"/>
  <c r="Q104"/>
  <c r="O56"/>
  <c r="O57"/>
  <c r="O58"/>
  <c r="O112"/>
  <c r="O111"/>
  <c r="R55"/>
  <c r="R104"/>
  <c r="P56"/>
  <c r="P57"/>
  <c r="P111"/>
  <c r="Q56"/>
  <c r="Q57"/>
  <c r="Q111"/>
  <c r="P58"/>
  <c r="P112"/>
  <c r="S55"/>
  <c r="S104"/>
  <c r="Q58"/>
  <c r="Q112"/>
  <c r="R56"/>
  <c r="R57"/>
  <c r="R111"/>
  <c r="T55"/>
  <c r="T104"/>
  <c r="R58"/>
  <c r="R112"/>
  <c r="U55"/>
  <c r="U104"/>
  <c r="S56"/>
  <c r="S57"/>
  <c r="S58"/>
  <c r="S112"/>
  <c r="S111"/>
  <c r="T56"/>
  <c r="T57"/>
  <c r="T111"/>
  <c r="V55"/>
  <c r="V104"/>
  <c r="T58"/>
  <c r="T112"/>
  <c r="U56"/>
  <c r="U57"/>
  <c r="U111"/>
  <c r="W55"/>
  <c r="W104"/>
  <c r="U58"/>
  <c r="U112"/>
  <c r="V56"/>
  <c r="V57"/>
  <c r="V111"/>
  <c r="X55"/>
  <c r="X104"/>
  <c r="W56"/>
  <c r="W57"/>
  <c r="W111"/>
  <c r="V58"/>
  <c r="V112"/>
  <c r="Y55"/>
  <c r="Y104"/>
  <c r="X56"/>
  <c r="X57"/>
  <c r="X58"/>
  <c r="X112"/>
  <c r="W58"/>
  <c r="W112"/>
  <c r="X111"/>
  <c r="Z55"/>
  <c r="AP55"/>
  <c r="AP104"/>
  <c r="Z104"/>
  <c r="Y56"/>
  <c r="Y57"/>
  <c r="Y58"/>
  <c r="Y112"/>
  <c r="Z56"/>
  <c r="AP57"/>
  <c r="L8"/>
  <c r="AA55"/>
  <c r="AA104"/>
  <c r="Y111"/>
  <c r="Z57"/>
  <c r="Z111"/>
  <c r="AB55"/>
  <c r="AB104"/>
  <c r="AA56"/>
  <c r="AA57"/>
  <c r="AA58"/>
  <c r="AA112"/>
  <c r="Z58"/>
  <c r="Z112"/>
  <c r="AP56"/>
  <c r="AP58"/>
  <c r="L9"/>
  <c r="AC55"/>
  <c r="AC104"/>
  <c r="AA111"/>
  <c r="AB56"/>
  <c r="AB57"/>
  <c r="AB58"/>
  <c r="AB112"/>
  <c r="AD55"/>
  <c r="AD104"/>
  <c r="AB111"/>
  <c r="AC56"/>
  <c r="AC57"/>
  <c r="AC111"/>
  <c r="AE55"/>
  <c r="AE104"/>
  <c r="AD56"/>
  <c r="AD57"/>
  <c r="AD111"/>
  <c r="AF55"/>
  <c r="AF104"/>
  <c r="AC58"/>
  <c r="AC112"/>
  <c r="AD58"/>
  <c r="AD112"/>
  <c r="AE56"/>
  <c r="AE57"/>
  <c r="AE111"/>
  <c r="AG55"/>
  <c r="AG104"/>
  <c r="AE58"/>
  <c r="AE112"/>
  <c r="AF56"/>
  <c r="AF57"/>
  <c r="AF58"/>
  <c r="AF112"/>
  <c r="AF111"/>
  <c r="AH55"/>
  <c r="AH104"/>
  <c r="AG56"/>
  <c r="AG57"/>
  <c r="AG58"/>
  <c r="AG112"/>
  <c r="AI55"/>
  <c r="AI104"/>
  <c r="AG111"/>
  <c r="AJ55"/>
  <c r="AJ104"/>
  <c r="AH56"/>
  <c r="AH57"/>
  <c r="AH111"/>
  <c r="AI56"/>
  <c r="AI57"/>
  <c r="AI58"/>
  <c r="AI112"/>
  <c r="AH58"/>
  <c r="AH112"/>
  <c r="AK55"/>
  <c r="AK104"/>
  <c r="AI111"/>
  <c r="AJ56"/>
  <c r="AJ57"/>
  <c r="AJ58"/>
  <c r="AJ112"/>
  <c r="AL55"/>
  <c r="AL104"/>
  <c r="AJ111"/>
  <c r="AQ55"/>
  <c r="AQ104"/>
  <c r="AK56"/>
  <c r="AK57"/>
  <c r="AK111"/>
  <c r="AL56"/>
  <c r="AQ57"/>
  <c r="M8"/>
  <c r="AQ56"/>
  <c r="AQ58"/>
  <c r="M9"/>
  <c r="AL57"/>
  <c r="AL111"/>
  <c r="AK58"/>
  <c r="AK112"/>
  <c r="AL58"/>
  <c r="AL112"/>
  <c r="C55"/>
  <c r="C104"/>
  <c r="C56"/>
  <c r="C57"/>
  <c r="C111"/>
  <c r="C58"/>
  <c r="C112"/>
  <c r="C86"/>
  <c r="C92"/>
  <c r="C118"/>
  <c r="C113"/>
  <c r="C87"/>
  <c r="D86"/>
  <c r="D87"/>
  <c r="D92"/>
  <c r="D118"/>
  <c r="D113"/>
  <c r="E86"/>
  <c r="E92"/>
  <c r="E118"/>
  <c r="E113"/>
  <c r="E87"/>
  <c r="F86"/>
  <c r="F92"/>
  <c r="F118"/>
  <c r="F113"/>
  <c r="F87"/>
  <c r="G86"/>
  <c r="G92"/>
  <c r="G118"/>
  <c r="G113"/>
  <c r="G87"/>
  <c r="H86"/>
  <c r="H87"/>
  <c r="H92"/>
  <c r="H118"/>
  <c r="H113"/>
  <c r="I86"/>
  <c r="I92"/>
  <c r="I118"/>
  <c r="I113"/>
  <c r="I87"/>
  <c r="AO55"/>
  <c r="AO104"/>
  <c r="J86"/>
  <c r="J87"/>
  <c r="J92"/>
  <c r="J118"/>
  <c r="J113"/>
  <c r="AO57"/>
  <c r="K8"/>
  <c r="AL8"/>
  <c r="AO56"/>
  <c r="AO58"/>
  <c r="K9"/>
  <c r="AL9"/>
  <c r="K86"/>
  <c r="K87"/>
  <c r="K92"/>
  <c r="K118"/>
  <c r="K113"/>
  <c r="L86"/>
  <c r="L87"/>
  <c r="L92"/>
  <c r="L118"/>
  <c r="L113"/>
  <c r="M86"/>
  <c r="M87"/>
  <c r="M92"/>
  <c r="M118"/>
  <c r="M113"/>
  <c r="N86"/>
  <c r="N87"/>
  <c r="N92"/>
  <c r="N118"/>
  <c r="N113"/>
  <c r="AO85"/>
  <c r="AO86"/>
  <c r="AO87"/>
  <c r="K10"/>
  <c r="AL10"/>
  <c r="AO92"/>
  <c r="K17"/>
  <c r="AL17"/>
  <c r="O86"/>
  <c r="O92"/>
  <c r="O118"/>
  <c r="O113"/>
  <c r="O87"/>
  <c r="P86"/>
  <c r="P87"/>
  <c r="P92"/>
  <c r="P118"/>
  <c r="P113"/>
  <c r="Q86"/>
  <c r="Q92"/>
  <c r="Q118"/>
  <c r="Q113"/>
  <c r="Q87"/>
  <c r="R86"/>
  <c r="R92"/>
  <c r="R118"/>
  <c r="R113"/>
  <c r="R87"/>
  <c r="S86"/>
  <c r="S87"/>
  <c r="S92"/>
  <c r="S118"/>
  <c r="S113"/>
  <c r="T86"/>
  <c r="T92"/>
  <c r="T118"/>
  <c r="T113"/>
  <c r="T87"/>
  <c r="U86"/>
  <c r="U87"/>
  <c r="U92"/>
  <c r="U118"/>
  <c r="U113"/>
  <c r="V86"/>
  <c r="V92"/>
  <c r="V118"/>
  <c r="V113"/>
  <c r="V87"/>
  <c r="W86"/>
  <c r="W92"/>
  <c r="W118"/>
  <c r="W113"/>
  <c r="W87"/>
  <c r="X86"/>
  <c r="X92"/>
  <c r="X118"/>
  <c r="X113"/>
  <c r="X87"/>
  <c r="Y86"/>
  <c r="Y92"/>
  <c r="Y118"/>
  <c r="Y113"/>
  <c r="Y87"/>
  <c r="Z86"/>
  <c r="Z92"/>
  <c r="Z118"/>
  <c r="Z113"/>
  <c r="Z87"/>
  <c r="AP85"/>
  <c r="AP86"/>
  <c r="L10"/>
  <c r="AP92"/>
  <c r="L17"/>
  <c r="AP87"/>
  <c r="AA86"/>
  <c r="AA92"/>
  <c r="AA118"/>
  <c r="AA113"/>
  <c r="AA87"/>
  <c r="AB86"/>
  <c r="AB92"/>
  <c r="AB118"/>
  <c r="AB113"/>
  <c r="AB87"/>
  <c r="AC86"/>
  <c r="AC87"/>
  <c r="AC92"/>
  <c r="AC118"/>
  <c r="AC113"/>
  <c r="AD86"/>
  <c r="AD87"/>
  <c r="AD92"/>
  <c r="AD118"/>
  <c r="AD113"/>
  <c r="AE86"/>
  <c r="AE92"/>
  <c r="AE118"/>
  <c r="AE113"/>
  <c r="AE87"/>
  <c r="AF86"/>
  <c r="AF92"/>
  <c r="AF118"/>
  <c r="AF113"/>
  <c r="AF87"/>
  <c r="AG86"/>
  <c r="AG87"/>
  <c r="AG92"/>
  <c r="AG118"/>
  <c r="AG113"/>
  <c r="AH86"/>
  <c r="AH92"/>
  <c r="AH118"/>
  <c r="AH113"/>
  <c r="AH87"/>
  <c r="AI86"/>
  <c r="AI92"/>
  <c r="AI118"/>
  <c r="AI113"/>
  <c r="AI87"/>
  <c r="AJ86"/>
  <c r="AJ92"/>
  <c r="AJ118"/>
  <c r="AJ113"/>
  <c r="AJ87"/>
  <c r="AK86"/>
  <c r="AK92"/>
  <c r="AK118"/>
  <c r="AK113"/>
  <c r="AK87"/>
  <c r="AQ85"/>
  <c r="AQ86"/>
  <c r="M10"/>
  <c r="AQ92"/>
  <c r="M17"/>
  <c r="AQ87"/>
  <c r="AL86"/>
  <c r="AL87"/>
  <c r="AL92"/>
  <c r="AL118"/>
  <c r="AL113"/>
  <c r="AA36"/>
  <c r="AQ36"/>
  <c r="AQ41"/>
  <c r="AQ42"/>
  <c r="M5"/>
  <c r="O36"/>
  <c r="AP36"/>
  <c r="AP41"/>
  <c r="AP42"/>
  <c r="L5"/>
  <c r="C36"/>
  <c r="AO36"/>
  <c r="AO41"/>
  <c r="AO42"/>
  <c r="K5"/>
  <c r="AL5"/>
  <c r="C35"/>
  <c r="F35"/>
  <c r="E35"/>
  <c r="D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C39"/>
  <c r="C41"/>
  <c r="C42"/>
  <c r="C108"/>
  <c r="C44"/>
  <c r="C45"/>
  <c r="C66"/>
  <c r="C69"/>
  <c r="C74"/>
  <c r="C101"/>
  <c r="C91"/>
  <c r="C117"/>
  <c r="F39"/>
  <c r="F41"/>
  <c r="F42"/>
  <c r="F108"/>
  <c r="F44"/>
  <c r="E39"/>
  <c r="E41"/>
  <c r="E42"/>
  <c r="E108"/>
  <c r="E44"/>
  <c r="D39"/>
  <c r="D41"/>
  <c r="D42"/>
  <c r="D108"/>
  <c r="G39"/>
  <c r="G41"/>
  <c r="G42"/>
  <c r="G108"/>
  <c r="H39"/>
  <c r="H41"/>
  <c r="H42"/>
  <c r="H44"/>
  <c r="H108"/>
  <c r="I39"/>
  <c r="I41"/>
  <c r="I42"/>
  <c r="I108"/>
  <c r="I44"/>
  <c r="J39"/>
  <c r="J41"/>
  <c r="J42"/>
  <c r="J44"/>
  <c r="J108"/>
  <c r="K39"/>
  <c r="K41"/>
  <c r="K42"/>
  <c r="K44"/>
  <c r="K108"/>
  <c r="L39"/>
  <c r="L41"/>
  <c r="L42"/>
  <c r="L108"/>
  <c r="L44"/>
  <c r="M39"/>
  <c r="M41"/>
  <c r="M42"/>
  <c r="M108"/>
  <c r="M44"/>
  <c r="N39"/>
  <c r="N41"/>
  <c r="N42"/>
  <c r="N44"/>
  <c r="N108"/>
  <c r="O39"/>
  <c r="O41"/>
  <c r="O42"/>
  <c r="O108"/>
  <c r="P39"/>
  <c r="P41"/>
  <c r="P42"/>
  <c r="P108"/>
  <c r="P44"/>
  <c r="Q39"/>
  <c r="Q41"/>
  <c r="Q42"/>
  <c r="Q44"/>
  <c r="Q108"/>
  <c r="R39"/>
  <c r="R41"/>
  <c r="R42"/>
  <c r="R108"/>
  <c r="R44"/>
  <c r="S39"/>
  <c r="S41"/>
  <c r="S42"/>
  <c r="S44"/>
  <c r="S108"/>
  <c r="T39"/>
  <c r="T41"/>
  <c r="T42"/>
  <c r="T108"/>
  <c r="T44"/>
  <c r="U39"/>
  <c r="U41"/>
  <c r="U42"/>
  <c r="U44"/>
  <c r="U108"/>
  <c r="V39"/>
  <c r="V41"/>
  <c r="V42"/>
  <c r="V44"/>
  <c r="V108"/>
  <c r="W39"/>
  <c r="W41"/>
  <c r="W42"/>
  <c r="W44"/>
  <c r="W108"/>
  <c r="X39"/>
  <c r="X41"/>
  <c r="X42"/>
  <c r="X44"/>
  <c r="X108"/>
  <c r="Y39"/>
  <c r="Y41"/>
  <c r="Y42"/>
  <c r="Y108"/>
  <c r="Y44"/>
  <c r="Z39"/>
  <c r="Z41"/>
  <c r="Z42"/>
  <c r="Z108"/>
  <c r="Z44"/>
  <c r="O44"/>
  <c r="AP44"/>
  <c r="AA39"/>
  <c r="AA41"/>
  <c r="AA42"/>
  <c r="AA108"/>
  <c r="AB39"/>
  <c r="AB41"/>
  <c r="AB42"/>
  <c r="AB44"/>
  <c r="AB108"/>
  <c r="AC39"/>
  <c r="AC41"/>
  <c r="AC42"/>
  <c r="AC44"/>
  <c r="AC108"/>
  <c r="AD39"/>
  <c r="AD41"/>
  <c r="AD42"/>
  <c r="AD44"/>
  <c r="AD108"/>
  <c r="AE39"/>
  <c r="AE41"/>
  <c r="AE42"/>
  <c r="AE44"/>
  <c r="AE108"/>
  <c r="AF39"/>
  <c r="AF41"/>
  <c r="AF42"/>
  <c r="AF44"/>
  <c r="AF108"/>
  <c r="AG39"/>
  <c r="AG41"/>
  <c r="AG42"/>
  <c r="AG44"/>
  <c r="AG108"/>
  <c r="AH39"/>
  <c r="AH41"/>
  <c r="AH42"/>
  <c r="AH44"/>
  <c r="AH108"/>
  <c r="AI39"/>
  <c r="AI41"/>
  <c r="AI42"/>
  <c r="AI44"/>
  <c r="AI108"/>
  <c r="AJ39"/>
  <c r="AJ41"/>
  <c r="AJ42"/>
  <c r="AJ108"/>
  <c r="AJ44"/>
  <c r="AK39"/>
  <c r="AK41"/>
  <c r="AK42"/>
  <c r="AK44"/>
  <c r="AK108"/>
  <c r="AL39"/>
  <c r="AL41"/>
  <c r="AL42"/>
  <c r="AL44"/>
  <c r="AA44"/>
  <c r="AQ44"/>
  <c r="AL108"/>
  <c r="G44"/>
  <c r="D44"/>
  <c r="D43"/>
  <c r="D45"/>
  <c r="D66"/>
  <c r="D69"/>
  <c r="D74"/>
  <c r="D101"/>
  <c r="D91"/>
  <c r="D117"/>
  <c r="E43"/>
  <c r="E45"/>
  <c r="E66"/>
  <c r="E69"/>
  <c r="E74"/>
  <c r="E101"/>
  <c r="E91"/>
  <c r="E117"/>
  <c r="F43"/>
  <c r="F45"/>
  <c r="F66"/>
  <c r="F69"/>
  <c r="F74"/>
  <c r="F101"/>
  <c r="F91"/>
  <c r="F117"/>
  <c r="G43"/>
  <c r="G45"/>
  <c r="G66"/>
  <c r="G69"/>
  <c r="G74"/>
  <c r="G101"/>
  <c r="G91"/>
  <c r="G117"/>
  <c r="H43"/>
  <c r="H45"/>
  <c r="H66"/>
  <c r="H69"/>
  <c r="H74"/>
  <c r="H101"/>
  <c r="H91"/>
  <c r="H117"/>
  <c r="I43"/>
  <c r="I45"/>
  <c r="I66"/>
  <c r="I69"/>
  <c r="I74"/>
  <c r="I101"/>
  <c r="I91"/>
  <c r="I117"/>
  <c r="J43"/>
  <c r="J45"/>
  <c r="J66"/>
  <c r="J69"/>
  <c r="J74"/>
  <c r="J101"/>
  <c r="J91"/>
  <c r="J117"/>
  <c r="AO44"/>
  <c r="AO45"/>
  <c r="K43"/>
  <c r="K45"/>
  <c r="K66"/>
  <c r="K69"/>
  <c r="K74"/>
  <c r="K101"/>
  <c r="K91"/>
  <c r="K117"/>
  <c r="L43"/>
  <c r="L45"/>
  <c r="L66"/>
  <c r="L69"/>
  <c r="L74"/>
  <c r="L101"/>
  <c r="L91"/>
  <c r="L117"/>
  <c r="M43"/>
  <c r="M45"/>
  <c r="M66"/>
  <c r="M69"/>
  <c r="M74"/>
  <c r="M101"/>
  <c r="M91"/>
  <c r="M117"/>
  <c r="N43"/>
  <c r="N45"/>
  <c r="N66"/>
  <c r="AO66"/>
  <c r="AO69"/>
  <c r="AO74"/>
  <c r="AO91"/>
  <c r="K16"/>
  <c r="AL16"/>
  <c r="N69"/>
  <c r="N74"/>
  <c r="N101"/>
  <c r="N91"/>
  <c r="N117"/>
  <c r="O43"/>
  <c r="O45"/>
  <c r="O66"/>
  <c r="O69"/>
  <c r="O74"/>
  <c r="O101"/>
  <c r="O91"/>
  <c r="O117"/>
  <c r="P43"/>
  <c r="P45"/>
  <c r="P66"/>
  <c r="P69"/>
  <c r="P74"/>
  <c r="P101"/>
  <c r="P91"/>
  <c r="P117"/>
  <c r="Q43"/>
  <c r="Q45"/>
  <c r="Q66"/>
  <c r="Q69"/>
  <c r="Q74"/>
  <c r="Q101"/>
  <c r="Q91"/>
  <c r="Q117"/>
  <c r="R43"/>
  <c r="R45"/>
  <c r="R66"/>
  <c r="R69"/>
  <c r="R74"/>
  <c r="R101"/>
  <c r="R91"/>
  <c r="R117"/>
  <c r="S43"/>
  <c r="S45"/>
  <c r="S66"/>
  <c r="S69"/>
  <c r="S74"/>
  <c r="S101"/>
  <c r="S91"/>
  <c r="S117"/>
  <c r="T43"/>
  <c r="T45"/>
  <c r="T66"/>
  <c r="T69"/>
  <c r="T74"/>
  <c r="T101"/>
  <c r="T91"/>
  <c r="T117"/>
  <c r="U43"/>
  <c r="U45"/>
  <c r="U66"/>
  <c r="U69"/>
  <c r="U74"/>
  <c r="U101"/>
  <c r="U91"/>
  <c r="U117"/>
  <c r="AP43"/>
  <c r="AP45"/>
  <c r="V43"/>
  <c r="V45"/>
  <c r="V66"/>
  <c r="V69"/>
  <c r="V74"/>
  <c r="V101"/>
  <c r="V91"/>
  <c r="V117"/>
  <c r="W43"/>
  <c r="W45"/>
  <c r="W66"/>
  <c r="W69"/>
  <c r="W74"/>
  <c r="W101"/>
  <c r="W91"/>
  <c r="W117"/>
  <c r="X43"/>
  <c r="X45"/>
  <c r="X66"/>
  <c r="X69"/>
  <c r="X74"/>
  <c r="X101"/>
  <c r="X91"/>
  <c r="X117"/>
  <c r="Y43"/>
  <c r="Y45"/>
  <c r="Y66"/>
  <c r="Y69"/>
  <c r="Y74"/>
  <c r="Y101"/>
  <c r="Y91"/>
  <c r="Y117"/>
  <c r="Z43"/>
  <c r="Z45"/>
  <c r="Z66"/>
  <c r="AP66"/>
  <c r="AP69"/>
  <c r="AP74"/>
  <c r="AP91"/>
  <c r="L16"/>
  <c r="Z69"/>
  <c r="Z74"/>
  <c r="Z101"/>
  <c r="Z91"/>
  <c r="Z117"/>
  <c r="AA43"/>
  <c r="AA45"/>
  <c r="AA66"/>
  <c r="AA69"/>
  <c r="AA74"/>
  <c r="AA101"/>
  <c r="AA91"/>
  <c r="AA117"/>
  <c r="AB43"/>
  <c r="AB45"/>
  <c r="AB66"/>
  <c r="AB69"/>
  <c r="AB74"/>
  <c r="AB101"/>
  <c r="AB91"/>
  <c r="AB117"/>
  <c r="AC43"/>
  <c r="AC45"/>
  <c r="AC66"/>
  <c r="AC69"/>
  <c r="AC74"/>
  <c r="AC101"/>
  <c r="AC91"/>
  <c r="AC117"/>
  <c r="AD43"/>
  <c r="AD45"/>
  <c r="AD66"/>
  <c r="AD69"/>
  <c r="AD74"/>
  <c r="AD101"/>
  <c r="AD91"/>
  <c r="AD117"/>
  <c r="AE43"/>
  <c r="AE45"/>
  <c r="AE66"/>
  <c r="AE69"/>
  <c r="AE74"/>
  <c r="AE101"/>
  <c r="AE91"/>
  <c r="AE117"/>
  <c r="AF43"/>
  <c r="AF45"/>
  <c r="AF66"/>
  <c r="AF69"/>
  <c r="AF74"/>
  <c r="AF101"/>
  <c r="AF91"/>
  <c r="AF117"/>
  <c r="AG43"/>
  <c r="AG45"/>
  <c r="AG66"/>
  <c r="AG69"/>
  <c r="AG74"/>
  <c r="AG101"/>
  <c r="AG91"/>
  <c r="AG117"/>
  <c r="AQ43"/>
  <c r="AQ45"/>
  <c r="AH43"/>
  <c r="AH45"/>
  <c r="AH66"/>
  <c r="AH69"/>
  <c r="AH74"/>
  <c r="AH101"/>
  <c r="AH91"/>
  <c r="AH117"/>
  <c r="AI43"/>
  <c r="AI45"/>
  <c r="AI66"/>
  <c r="AI69"/>
  <c r="AI74"/>
  <c r="AI101"/>
  <c r="AI91"/>
  <c r="AI117"/>
  <c r="AJ43"/>
  <c r="AJ45"/>
  <c r="AJ66"/>
  <c r="AJ69"/>
  <c r="AJ74"/>
  <c r="AJ101"/>
  <c r="AJ91"/>
  <c r="AJ117"/>
  <c r="AK43"/>
  <c r="AK45"/>
  <c r="AK66"/>
  <c r="AK69"/>
  <c r="AK74"/>
  <c r="AK101"/>
  <c r="AK91"/>
  <c r="AK117"/>
  <c r="AL43"/>
  <c r="AL45"/>
  <c r="AL66"/>
  <c r="AQ66"/>
  <c r="AQ69"/>
  <c r="AQ74"/>
  <c r="AQ91"/>
  <c r="M16"/>
  <c r="AL69"/>
  <c r="AL74"/>
  <c r="AL101"/>
  <c r="AL91"/>
  <c r="AL117"/>
  <c r="D7" i="3"/>
  <c r="E7"/>
  <c r="F7"/>
  <c r="G7"/>
  <c r="H7"/>
  <c r="I7"/>
  <c r="J7"/>
  <c r="K7"/>
  <c r="F8"/>
  <c r="G8"/>
  <c r="H8"/>
  <c r="I8"/>
  <c r="J8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D11"/>
  <c r="E11"/>
  <c r="F11"/>
  <c r="G11"/>
  <c r="H11"/>
  <c r="I11"/>
  <c r="D12"/>
  <c r="E12"/>
  <c r="F12"/>
  <c r="G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D20"/>
  <c r="E20"/>
  <c r="F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D38"/>
  <c r="E38"/>
  <c r="F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C41"/>
  <c r="E41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C50"/>
  <c r="D50"/>
  <c r="E50"/>
  <c r="G20"/>
  <c r="F50"/>
  <c r="K8"/>
  <c r="F41"/>
  <c r="G38"/>
  <c r="H12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L7"/>
  <c r="D41"/>
  <c r="H38"/>
  <c r="G41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M7"/>
  <c r="I12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G50"/>
  <c r="H41"/>
  <c r="I38"/>
  <c r="J12"/>
  <c r="I50"/>
  <c r="N7"/>
  <c r="H50"/>
  <c r="O7"/>
  <c r="J38"/>
  <c r="I41"/>
  <c r="K12"/>
  <c r="J50"/>
  <c r="L12"/>
  <c r="K50"/>
  <c r="J41"/>
  <c r="K38"/>
  <c r="P7"/>
  <c r="Q7"/>
  <c r="L38"/>
  <c r="K41"/>
  <c r="M12"/>
  <c r="L50"/>
  <c r="R7"/>
  <c r="N12"/>
  <c r="M50"/>
  <c r="L41"/>
  <c r="M38"/>
  <c r="N38"/>
  <c r="M41"/>
  <c r="O12"/>
  <c r="N50"/>
  <c r="S7"/>
  <c r="T7"/>
  <c r="P12"/>
  <c r="O50"/>
  <c r="N41"/>
  <c r="O38"/>
  <c r="P38"/>
  <c r="O41"/>
  <c r="Q12"/>
  <c r="P50"/>
  <c r="U7"/>
  <c r="R12"/>
  <c r="Q50"/>
  <c r="P41"/>
  <c r="Q38"/>
  <c r="V7"/>
  <c r="R38"/>
  <c r="Q41"/>
  <c r="W7"/>
  <c r="S12"/>
  <c r="R50"/>
  <c r="X7"/>
  <c r="T12"/>
  <c r="S50"/>
  <c r="R41"/>
  <c r="S38"/>
  <c r="U12"/>
  <c r="T50"/>
  <c r="T38"/>
  <c r="S41"/>
  <c r="Y7"/>
  <c r="Z7"/>
  <c r="T41"/>
  <c r="U38"/>
  <c r="V12"/>
  <c r="U50"/>
  <c r="W12"/>
  <c r="V50"/>
  <c r="AA7"/>
  <c r="V38"/>
  <c r="U41"/>
  <c r="V41"/>
  <c r="W38"/>
  <c r="AB7"/>
  <c r="X12"/>
  <c r="W50"/>
  <c r="Y12"/>
  <c r="X50"/>
  <c r="X38"/>
  <c r="W41"/>
  <c r="AC7"/>
  <c r="Z12"/>
  <c r="Y50"/>
  <c r="AD7"/>
  <c r="X41"/>
  <c r="Y38"/>
  <c r="AA12"/>
  <c r="Z50"/>
  <c r="Z38"/>
  <c r="Y41"/>
  <c r="AE7"/>
  <c r="Z41"/>
  <c r="AA38"/>
  <c r="AB12"/>
  <c r="AA50"/>
  <c r="AF7"/>
  <c r="AB38"/>
  <c r="AA41"/>
  <c r="AG7"/>
  <c r="AC12"/>
  <c r="AB50"/>
  <c r="AB41"/>
  <c r="AC38"/>
  <c r="AD12"/>
  <c r="AC50"/>
  <c r="AH7"/>
  <c r="AE12"/>
  <c r="AD50"/>
  <c r="AI7"/>
  <c r="AD38"/>
  <c r="AC41"/>
  <c r="AJ7"/>
  <c r="AD41"/>
  <c r="AE38"/>
  <c r="AF12"/>
  <c r="AE50"/>
  <c r="AG12"/>
  <c r="AF50"/>
  <c r="AK7"/>
  <c r="AF38"/>
  <c r="AE41"/>
  <c r="AL7"/>
  <c r="AF41"/>
  <c r="AG38"/>
  <c r="AH12"/>
  <c r="AG50"/>
  <c r="AI12"/>
  <c r="AH50"/>
  <c r="AH38"/>
  <c r="AG41"/>
  <c r="AH41"/>
  <c r="AI38"/>
  <c r="AJ12"/>
  <c r="AI50"/>
  <c r="AJ38"/>
  <c r="AI41"/>
  <c r="AK12"/>
  <c r="AJ50"/>
  <c r="AJ41"/>
  <c r="AK38"/>
  <c r="AL12"/>
  <c r="AK50"/>
  <c r="AL50"/>
  <c r="AL38"/>
  <c r="AL41"/>
  <c r="AK41"/>
  <c r="C28"/>
  <c r="C47"/>
  <c r="G28"/>
  <c r="G47"/>
  <c r="H28"/>
  <c r="H47"/>
  <c r="I28"/>
  <c r="I47"/>
  <c r="J28"/>
  <c r="J47"/>
  <c r="K28"/>
  <c r="K47"/>
  <c r="L28"/>
  <c r="L47"/>
  <c r="M28"/>
  <c r="M47"/>
  <c r="N28"/>
  <c r="N47"/>
  <c r="O28"/>
  <c r="O47"/>
  <c r="P28"/>
  <c r="P47"/>
  <c r="Q28"/>
  <c r="Q47"/>
  <c r="R28"/>
  <c r="R47"/>
  <c r="S28"/>
  <c r="S47"/>
  <c r="T28"/>
  <c r="T47"/>
  <c r="U28"/>
  <c r="U47"/>
  <c r="V28"/>
  <c r="V47"/>
  <c r="W28"/>
  <c r="W47"/>
  <c r="X28"/>
  <c r="X47"/>
  <c r="Y28"/>
  <c r="Y47"/>
  <c r="Z28"/>
  <c r="Z47"/>
  <c r="AA28"/>
  <c r="AA47"/>
  <c r="AB28"/>
  <c r="AB47"/>
  <c r="AC28"/>
  <c r="AC47"/>
  <c r="AD28"/>
  <c r="AD47"/>
  <c r="AE28"/>
  <c r="AE47"/>
  <c r="AF28"/>
  <c r="AF47"/>
  <c r="AG28"/>
  <c r="AG47"/>
  <c r="AH28"/>
  <c r="AH47"/>
  <c r="AI28"/>
  <c r="AI47"/>
  <c r="AJ28"/>
  <c r="AJ47"/>
  <c r="AK28"/>
  <c r="AK47"/>
  <c r="AL28"/>
  <c r="AL47"/>
  <c r="D28"/>
  <c r="D47"/>
  <c r="E28"/>
  <c r="E47"/>
  <c r="F28"/>
  <c r="F47"/>
  <c r="J34"/>
  <c r="J33"/>
  <c r="J35"/>
  <c r="R34"/>
  <c r="R33"/>
  <c r="R35"/>
  <c r="Z34"/>
  <c r="Z33"/>
  <c r="Z35"/>
  <c r="D34"/>
  <c r="F34"/>
  <c r="H34"/>
  <c r="H33"/>
  <c r="H35"/>
  <c r="L34"/>
  <c r="N34"/>
  <c r="P34"/>
  <c r="P33"/>
  <c r="P35"/>
  <c r="T34"/>
  <c r="V34"/>
  <c r="X34"/>
  <c r="X33"/>
  <c r="X35"/>
  <c r="AH34"/>
  <c r="D33"/>
  <c r="D35"/>
  <c r="L33"/>
  <c r="L35"/>
  <c r="T33"/>
  <c r="T35"/>
  <c r="AH33"/>
  <c r="AH35"/>
  <c r="AL34"/>
  <c r="AD34"/>
  <c r="AJ34"/>
  <c r="AF34"/>
  <c r="AB34"/>
  <c r="AK34"/>
  <c r="AI34"/>
  <c r="AG34"/>
  <c r="AE34"/>
  <c r="AC34"/>
  <c r="AA34"/>
  <c r="Y34"/>
  <c r="W34"/>
  <c r="U34"/>
  <c r="S34"/>
  <c r="Q34"/>
  <c r="O34"/>
  <c r="M34"/>
  <c r="K34"/>
  <c r="I34"/>
  <c r="G34"/>
  <c r="E34"/>
  <c r="C34"/>
  <c r="AB33"/>
  <c r="AB35"/>
  <c r="AD33"/>
  <c r="AD35"/>
  <c r="AL33"/>
  <c r="AL35"/>
  <c r="AJ33"/>
  <c r="AJ35"/>
  <c r="AF33"/>
  <c r="AF35"/>
  <c r="AI33"/>
  <c r="AI35"/>
  <c r="AE33"/>
  <c r="AE35"/>
  <c r="AA33"/>
  <c r="AA35"/>
  <c r="W33"/>
  <c r="W35"/>
  <c r="S33"/>
  <c r="S35"/>
  <c r="O33"/>
  <c r="O35"/>
  <c r="K33"/>
  <c r="K35"/>
  <c r="G33"/>
  <c r="G35"/>
  <c r="C33"/>
  <c r="C35"/>
  <c r="AG33"/>
  <c r="AG35"/>
  <c r="Y33"/>
  <c r="Y35"/>
  <c r="Q33"/>
  <c r="Q35"/>
  <c r="I33"/>
  <c r="I35"/>
  <c r="AK33"/>
  <c r="AK35"/>
  <c r="AC33"/>
  <c r="AC35"/>
  <c r="U33"/>
  <c r="U35"/>
  <c r="M33"/>
  <c r="M35"/>
  <c r="E33"/>
  <c r="E35"/>
  <c r="V33"/>
  <c r="V35"/>
  <c r="N33"/>
  <c r="N35"/>
  <c r="F33"/>
  <c r="F35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O135" i="2"/>
  <c r="AO113"/>
  <c r="AO91"/>
  <c r="AO69"/>
  <c r="AO47"/>
  <c r="AO25"/>
  <c r="D136"/>
  <c r="E136"/>
  <c r="F136"/>
  <c r="G136"/>
  <c r="H136"/>
  <c r="I136"/>
  <c r="J136"/>
  <c r="K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AI136"/>
  <c r="AJ136"/>
  <c r="AK136"/>
  <c r="AL136"/>
  <c r="D135"/>
  <c r="E135"/>
  <c r="F135"/>
  <c r="G135"/>
  <c r="H135"/>
  <c r="I135"/>
  <c r="J135"/>
  <c r="K135"/>
  <c r="L135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AH135"/>
  <c r="AI135"/>
  <c r="AJ135"/>
  <c r="AK135"/>
  <c r="AL135"/>
  <c r="BX135"/>
  <c r="BW135"/>
  <c r="BV135"/>
  <c r="BU135"/>
  <c r="BT135"/>
  <c r="BS135"/>
  <c r="BR135"/>
  <c r="BQ135"/>
  <c r="BP135"/>
  <c r="BO135"/>
  <c r="BN135"/>
  <c r="BM135"/>
  <c r="BL135"/>
  <c r="BK135"/>
  <c r="BJ135"/>
  <c r="BI135"/>
  <c r="BH135"/>
  <c r="BG135"/>
  <c r="BF135"/>
  <c r="BE135"/>
  <c r="BD135"/>
  <c r="BC135"/>
  <c r="BB135"/>
  <c r="BA135"/>
  <c r="AZ135"/>
  <c r="AY135"/>
  <c r="AX135"/>
  <c r="AW135"/>
  <c r="AV135"/>
  <c r="AU135"/>
  <c r="AT135"/>
  <c r="AS135"/>
  <c r="AR135"/>
  <c r="AQ135"/>
  <c r="AP135"/>
  <c r="D133"/>
  <c r="E133"/>
  <c r="F133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AL133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AL132"/>
  <c r="C124"/>
  <c r="BX132"/>
  <c r="BW132"/>
  <c r="BV132"/>
  <c r="BU132"/>
  <c r="BT132"/>
  <c r="BS132"/>
  <c r="BR132"/>
  <c r="BQ132"/>
  <c r="BP132"/>
  <c r="BO132"/>
  <c r="BN132"/>
  <c r="BM132"/>
  <c r="BL132"/>
  <c r="BK132"/>
  <c r="BJ132"/>
  <c r="BI132"/>
  <c r="BH132"/>
  <c r="BG132"/>
  <c r="BF132"/>
  <c r="BE132"/>
  <c r="BD132"/>
  <c r="BC132"/>
  <c r="BB132"/>
  <c r="BA132"/>
  <c r="AZ132"/>
  <c r="AY132"/>
  <c r="AX132"/>
  <c r="AW132"/>
  <c r="AV132"/>
  <c r="AU132"/>
  <c r="AT132"/>
  <c r="AS132"/>
  <c r="AR132"/>
  <c r="AQ132"/>
  <c r="AP132"/>
  <c r="AO132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AL114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AL113"/>
  <c r="BX113"/>
  <c r="BW113"/>
  <c r="BV113"/>
  <c r="BU113"/>
  <c r="BT113"/>
  <c r="BS113"/>
  <c r="BR113"/>
  <c r="BQ113"/>
  <c r="BP113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AB111"/>
  <c r="AC111"/>
  <c r="AD111"/>
  <c r="AE111"/>
  <c r="AF111"/>
  <c r="AG111"/>
  <c r="AH111"/>
  <c r="AI111"/>
  <c r="AJ111"/>
  <c r="AK111"/>
  <c r="AL111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AL110"/>
  <c r="C102"/>
  <c r="BX110"/>
  <c r="BW110"/>
  <c r="BV110"/>
  <c r="BU110"/>
  <c r="BT110"/>
  <c r="BS110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BX91"/>
  <c r="BW91"/>
  <c r="BV91"/>
  <c r="BU91"/>
  <c r="BT91"/>
  <c r="BS91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C80"/>
  <c r="BX88"/>
  <c r="BW88"/>
  <c r="BV88"/>
  <c r="BU88"/>
  <c r="BT88"/>
  <c r="BS88"/>
  <c r="BR88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C58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C36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P25"/>
  <c r="AQ25"/>
  <c r="C14"/>
  <c r="AO22"/>
  <c r="D23"/>
  <c r="D22"/>
  <c r="AP22"/>
  <c r="E23"/>
  <c r="E22"/>
  <c r="AQ22"/>
  <c r="AR25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4"/>
  <c r="C15"/>
  <c r="C17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C37"/>
  <c r="C39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C59"/>
  <c r="C61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BW64"/>
  <c r="BX64"/>
  <c r="C81"/>
  <c r="C83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BW86"/>
  <c r="BX86"/>
  <c r="C103"/>
  <c r="C105"/>
  <c r="AV108"/>
  <c r="AW108"/>
  <c r="AX108"/>
  <c r="AY108"/>
  <c r="AZ108"/>
  <c r="BA108"/>
  <c r="BB108"/>
  <c r="BC108"/>
  <c r="BD108"/>
  <c r="BE108"/>
  <c r="BF108"/>
  <c r="BG108"/>
  <c r="BH108"/>
  <c r="BI108"/>
  <c r="BJ108"/>
  <c r="BK108"/>
  <c r="BL108"/>
  <c r="BM108"/>
  <c r="BN108"/>
  <c r="BO108"/>
  <c r="BP108"/>
  <c r="BQ108"/>
  <c r="BR108"/>
  <c r="BS108"/>
  <c r="BT108"/>
  <c r="BU108"/>
  <c r="BV108"/>
  <c r="BW108"/>
  <c r="BX108"/>
  <c r="C125"/>
  <c r="C127"/>
  <c r="AV130"/>
  <c r="AW130"/>
  <c r="AX130"/>
  <c r="AY130"/>
  <c r="AZ130"/>
  <c r="BA130"/>
  <c r="BB130"/>
  <c r="BC130"/>
  <c r="BD130"/>
  <c r="BE130"/>
  <c r="BF130"/>
  <c r="BG130"/>
  <c r="BH130"/>
  <c r="BI130"/>
  <c r="BJ130"/>
  <c r="BK130"/>
  <c r="BL130"/>
  <c r="BM130"/>
  <c r="BN130"/>
  <c r="BO130"/>
  <c r="BP130"/>
  <c r="BQ130"/>
  <c r="BR130"/>
  <c r="BS130"/>
  <c r="BT130"/>
  <c r="BU130"/>
  <c r="BV130"/>
  <c r="BW130"/>
  <c r="BX130"/>
  <c r="AP157"/>
  <c r="C141"/>
  <c r="C143"/>
  <c r="C144"/>
  <c r="C145"/>
  <c r="C146"/>
  <c r="C147"/>
  <c r="C149"/>
  <c r="AV152"/>
  <c r="AW152"/>
  <c r="AX152"/>
  <c r="AY152"/>
  <c r="AZ152"/>
  <c r="BA152"/>
  <c r="BB152"/>
  <c r="BC152"/>
  <c r="BD152"/>
  <c r="BE152"/>
  <c r="BF152"/>
  <c r="BG152"/>
  <c r="BH152"/>
  <c r="BI152"/>
  <c r="BJ152"/>
  <c r="BK152"/>
  <c r="BL152"/>
  <c r="BM152"/>
  <c r="BN152"/>
  <c r="BO152"/>
  <c r="BP152"/>
  <c r="BQ152"/>
  <c r="BR152"/>
  <c r="BS152"/>
  <c r="BT152"/>
  <c r="BU152"/>
  <c r="BV152"/>
  <c r="BW152"/>
  <c r="BX152"/>
  <c r="C154"/>
  <c r="D154"/>
  <c r="AO154"/>
  <c r="AP154"/>
  <c r="C157"/>
  <c r="D157"/>
  <c r="AO157"/>
  <c r="E157"/>
  <c r="E154"/>
  <c r="AQ157"/>
  <c r="F154"/>
  <c r="F157"/>
  <c r="G157"/>
  <c r="G154"/>
  <c r="AR154"/>
  <c r="AQ154"/>
  <c r="H154"/>
  <c r="H157"/>
  <c r="AR157"/>
  <c r="AS157"/>
  <c r="AS154"/>
  <c r="I157"/>
  <c r="I154"/>
  <c r="AT154"/>
  <c r="J157"/>
  <c r="AU157"/>
  <c r="J154"/>
  <c r="AT157"/>
  <c r="AU154"/>
  <c r="K154"/>
  <c r="K157"/>
  <c r="AV154"/>
  <c r="L154"/>
  <c r="AV157"/>
  <c r="L157"/>
  <c r="M157"/>
  <c r="M154"/>
  <c r="AW157"/>
  <c r="AW154"/>
  <c r="N154"/>
  <c r="N157"/>
  <c r="AX154"/>
  <c r="AX157"/>
  <c r="AY157"/>
  <c r="O157"/>
  <c r="O154"/>
  <c r="AY154"/>
  <c r="P154"/>
  <c r="P157"/>
  <c r="AZ157"/>
  <c r="AZ154"/>
  <c r="Q157"/>
  <c r="Q154"/>
  <c r="BA154"/>
  <c r="BA157"/>
  <c r="R157"/>
  <c r="R154"/>
  <c r="BB157"/>
  <c r="BB154"/>
  <c r="BC154"/>
  <c r="BD157"/>
  <c r="S154"/>
  <c r="BC157"/>
  <c r="S157"/>
  <c r="T157"/>
  <c r="T154"/>
  <c r="BE157"/>
  <c r="BD154"/>
  <c r="U154"/>
  <c r="U157"/>
  <c r="BE154"/>
  <c r="V157"/>
  <c r="V154"/>
  <c r="BF157"/>
  <c r="BF154"/>
  <c r="W154"/>
  <c r="W157"/>
  <c r="BG154"/>
  <c r="BG157"/>
  <c r="BH154"/>
  <c r="X157"/>
  <c r="X154"/>
  <c r="BH157"/>
  <c r="Y154"/>
  <c r="BI154"/>
  <c r="BI157"/>
  <c r="Y157"/>
  <c r="BJ154"/>
  <c r="Z157"/>
  <c r="Z154"/>
  <c r="BJ157"/>
  <c r="AA154"/>
  <c r="AA157"/>
  <c r="BK157"/>
  <c r="BK154"/>
  <c r="AB157"/>
  <c r="AB154"/>
  <c r="BL154"/>
  <c r="BL157"/>
  <c r="AC154"/>
  <c r="AC157"/>
  <c r="BM157"/>
  <c r="BM154"/>
  <c r="AD157"/>
  <c r="BN157"/>
  <c r="BN154"/>
  <c r="AD154"/>
  <c r="AE157"/>
  <c r="AE154"/>
  <c r="BO154"/>
  <c r="BO157"/>
  <c r="BP157"/>
  <c r="AF154"/>
  <c r="AF157"/>
  <c r="BP154"/>
  <c r="BQ154"/>
  <c r="BQ157"/>
  <c r="AG157"/>
  <c r="AG154"/>
  <c r="BR157"/>
  <c r="BR154"/>
  <c r="BS157"/>
  <c r="AH154"/>
  <c r="AH157"/>
  <c r="AI157"/>
  <c r="AI154"/>
  <c r="BS154"/>
  <c r="AJ154"/>
  <c r="AJ157"/>
  <c r="BT154"/>
  <c r="BT157"/>
  <c r="AL157"/>
  <c r="AK157"/>
  <c r="AL154"/>
  <c r="AK154"/>
  <c r="BU154"/>
  <c r="BU157"/>
  <c r="BV157"/>
  <c r="BV154"/>
  <c r="BW154"/>
  <c r="BX157"/>
  <c r="BX154"/>
  <c r="BW157"/>
  <c r="A4" i="5"/>
  <c r="C15"/>
  <c r="H20"/>
  <c r="I20"/>
  <c r="H21"/>
  <c r="I21"/>
  <c r="H22"/>
  <c r="I22"/>
  <c r="H23"/>
  <c r="I23"/>
  <c r="H24"/>
  <c r="I24"/>
  <c r="H25"/>
  <c r="I25"/>
  <c r="C26"/>
  <c r="C28"/>
  <c r="H26"/>
  <c r="I26"/>
  <c r="D26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B38"/>
  <c r="C38"/>
  <c r="D38"/>
  <c r="D39"/>
  <c r="D40"/>
  <c r="D41"/>
  <c r="E38"/>
  <c r="F38"/>
  <c r="G38"/>
  <c r="H38"/>
  <c r="H39"/>
  <c r="H40"/>
  <c r="H41"/>
  <c r="I38"/>
  <c r="J38"/>
  <c r="K38"/>
  <c r="L38"/>
  <c r="L39"/>
  <c r="L40"/>
  <c r="L41"/>
  <c r="M38"/>
  <c r="N38"/>
  <c r="O38"/>
  <c r="P38"/>
  <c r="P39"/>
  <c r="P40"/>
  <c r="P41"/>
  <c r="Q38"/>
  <c r="R38"/>
  <c r="S38"/>
  <c r="T38"/>
  <c r="T39"/>
  <c r="T40"/>
  <c r="T41"/>
  <c r="U38"/>
  <c r="V38"/>
  <c r="W38"/>
  <c r="X38"/>
  <c r="X39"/>
  <c r="X40"/>
  <c r="X41"/>
  <c r="Y38"/>
  <c r="Z38"/>
  <c r="AA38"/>
  <c r="AB38"/>
  <c r="AB39"/>
  <c r="AB40"/>
  <c r="AB41"/>
  <c r="AC38"/>
  <c r="AD38"/>
  <c r="AE38"/>
  <c r="AF38"/>
  <c r="AF39"/>
  <c r="AF40"/>
  <c r="AF41"/>
  <c r="AG38"/>
  <c r="AH38"/>
  <c r="AI38"/>
  <c r="AJ38"/>
  <c r="AJ39"/>
  <c r="AJ40"/>
  <c r="AJ41"/>
  <c r="AK38"/>
  <c r="AL38"/>
  <c r="B39"/>
  <c r="C39"/>
  <c r="E39"/>
  <c r="F39"/>
  <c r="G39"/>
  <c r="I39"/>
  <c r="J39"/>
  <c r="K39"/>
  <c r="M39"/>
  <c r="N39"/>
  <c r="O39"/>
  <c r="Q39"/>
  <c r="R39"/>
  <c r="S39"/>
  <c r="U39"/>
  <c r="V39"/>
  <c r="W39"/>
  <c r="Y39"/>
  <c r="Z39"/>
  <c r="AA39"/>
  <c r="AC39"/>
  <c r="AD39"/>
  <c r="AE39"/>
  <c r="AG39"/>
  <c r="AH39"/>
  <c r="AI39"/>
  <c r="AK39"/>
  <c r="AL39"/>
  <c r="B40"/>
  <c r="C40"/>
  <c r="E40"/>
  <c r="F40"/>
  <c r="G40"/>
  <c r="I40"/>
  <c r="J40"/>
  <c r="K40"/>
  <c r="M40"/>
  <c r="N40"/>
  <c r="O40"/>
  <c r="Q40"/>
  <c r="R40"/>
  <c r="S40"/>
  <c r="U40"/>
  <c r="V40"/>
  <c r="W40"/>
  <c r="Y40"/>
  <c r="Z40"/>
  <c r="AA40"/>
  <c r="AC40"/>
  <c r="AD40"/>
  <c r="AE40"/>
  <c r="AG40"/>
  <c r="AH40"/>
  <c r="AI40"/>
  <c r="AK40"/>
  <c r="AL40"/>
  <c r="F41"/>
  <c r="J41"/>
  <c r="N41"/>
  <c r="R41"/>
  <c r="V41"/>
  <c r="Z41"/>
  <c r="AD41"/>
  <c r="AH41"/>
  <c r="AL41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B45"/>
  <c r="C45"/>
  <c r="D45"/>
  <c r="D46"/>
  <c r="D47"/>
  <c r="D48"/>
  <c r="D49"/>
  <c r="D50"/>
  <c r="E45"/>
  <c r="F45"/>
  <c r="G45"/>
  <c r="H45"/>
  <c r="H46"/>
  <c r="H47"/>
  <c r="H48"/>
  <c r="H49"/>
  <c r="H50"/>
  <c r="I45"/>
  <c r="J45"/>
  <c r="K45"/>
  <c r="L45"/>
  <c r="L46"/>
  <c r="L47"/>
  <c r="L48"/>
  <c r="L49"/>
  <c r="L50"/>
  <c r="M45"/>
  <c r="N45"/>
  <c r="O45"/>
  <c r="P45"/>
  <c r="P46"/>
  <c r="P47"/>
  <c r="P48"/>
  <c r="P49"/>
  <c r="P50"/>
  <c r="Q45"/>
  <c r="R45"/>
  <c r="S45"/>
  <c r="T45"/>
  <c r="T46"/>
  <c r="T47"/>
  <c r="T48"/>
  <c r="T49"/>
  <c r="T50"/>
  <c r="U45"/>
  <c r="V45"/>
  <c r="W45"/>
  <c r="X45"/>
  <c r="X46"/>
  <c r="X47"/>
  <c r="X48"/>
  <c r="X49"/>
  <c r="X50"/>
  <c r="Y45"/>
  <c r="Z45"/>
  <c r="AA45"/>
  <c r="AB45"/>
  <c r="AC45"/>
  <c r="AD45"/>
  <c r="AE45"/>
  <c r="AF45"/>
  <c r="AG45"/>
  <c r="AH45"/>
  <c r="AI45"/>
  <c r="AJ45"/>
  <c r="AK45"/>
  <c r="AL45"/>
  <c r="B46"/>
  <c r="C46"/>
  <c r="C57"/>
  <c r="D57"/>
  <c r="E46"/>
  <c r="E57"/>
  <c r="F46"/>
  <c r="F57"/>
  <c r="G46"/>
  <c r="G57"/>
  <c r="H57"/>
  <c r="I46"/>
  <c r="I57"/>
  <c r="J46"/>
  <c r="J57"/>
  <c r="K46"/>
  <c r="K57"/>
  <c r="L57"/>
  <c r="M46"/>
  <c r="M57"/>
  <c r="N46"/>
  <c r="N57"/>
  <c r="O46"/>
  <c r="O57"/>
  <c r="P57"/>
  <c r="Q46"/>
  <c r="Q57"/>
  <c r="R46"/>
  <c r="R57"/>
  <c r="S46"/>
  <c r="S57"/>
  <c r="T57"/>
  <c r="U46"/>
  <c r="U57"/>
  <c r="V46"/>
  <c r="V57"/>
  <c r="W46"/>
  <c r="W57"/>
  <c r="X57"/>
  <c r="Y46"/>
  <c r="Y57"/>
  <c r="Z46"/>
  <c r="Z57"/>
  <c r="AA46"/>
  <c r="AA57"/>
  <c r="AB46"/>
  <c r="AB57"/>
  <c r="AC46"/>
  <c r="AC57"/>
  <c r="AD46"/>
  <c r="AD57"/>
  <c r="AE46"/>
  <c r="AE57"/>
  <c r="AF46"/>
  <c r="AF57"/>
  <c r="AG46"/>
  <c r="AG57"/>
  <c r="AH46"/>
  <c r="AH57"/>
  <c r="AI46"/>
  <c r="AI57"/>
  <c r="AJ46"/>
  <c r="AJ57"/>
  <c r="AK46"/>
  <c r="AK57"/>
  <c r="AL46"/>
  <c r="AL57"/>
  <c r="B47"/>
  <c r="B58"/>
  <c r="C47"/>
  <c r="C58"/>
  <c r="D58"/>
  <c r="E47"/>
  <c r="E58"/>
  <c r="F47"/>
  <c r="F58"/>
  <c r="G47"/>
  <c r="G58"/>
  <c r="H58"/>
  <c r="I47"/>
  <c r="I58"/>
  <c r="J47"/>
  <c r="J58"/>
  <c r="K47"/>
  <c r="K58"/>
  <c r="L58"/>
  <c r="M47"/>
  <c r="M58"/>
  <c r="N47"/>
  <c r="N58"/>
  <c r="O47"/>
  <c r="O58"/>
  <c r="P58"/>
  <c r="Q47"/>
  <c r="Q58"/>
  <c r="R47"/>
  <c r="R58"/>
  <c r="S47"/>
  <c r="S58"/>
  <c r="T58"/>
  <c r="U47"/>
  <c r="U58"/>
  <c r="V47"/>
  <c r="V58"/>
  <c r="W47"/>
  <c r="W58"/>
  <c r="X58"/>
  <c r="Y47"/>
  <c r="Y58"/>
  <c r="Z47"/>
  <c r="Z58"/>
  <c r="AA47"/>
  <c r="AA58"/>
  <c r="AB47"/>
  <c r="AB58"/>
  <c r="AC47"/>
  <c r="AC58"/>
  <c r="AD47"/>
  <c r="AD58"/>
  <c r="AE47"/>
  <c r="AE58"/>
  <c r="AF47"/>
  <c r="AF58"/>
  <c r="AG47"/>
  <c r="AG58"/>
  <c r="AH47"/>
  <c r="AH58"/>
  <c r="AI47"/>
  <c r="AI58"/>
  <c r="AJ47"/>
  <c r="AJ58"/>
  <c r="AK47"/>
  <c r="AK58"/>
  <c r="AL47"/>
  <c r="AL58"/>
  <c r="B48"/>
  <c r="C48"/>
  <c r="E48"/>
  <c r="F48"/>
  <c r="G48"/>
  <c r="I48"/>
  <c r="J48"/>
  <c r="K48"/>
  <c r="M48"/>
  <c r="N48"/>
  <c r="O48"/>
  <c r="Q48"/>
  <c r="R48"/>
  <c r="S48"/>
  <c r="U48"/>
  <c r="V48"/>
  <c r="W48"/>
  <c r="Y48"/>
  <c r="Z48"/>
  <c r="AA48"/>
  <c r="AB48"/>
  <c r="AC48"/>
  <c r="AD48"/>
  <c r="AE48"/>
  <c r="AF48"/>
  <c r="AG48"/>
  <c r="AH48"/>
  <c r="AI48"/>
  <c r="AJ48"/>
  <c r="AK48"/>
  <c r="AL48"/>
  <c r="B49"/>
  <c r="C49"/>
  <c r="E49"/>
  <c r="F49"/>
  <c r="G49"/>
  <c r="I49"/>
  <c r="J49"/>
  <c r="K49"/>
  <c r="M49"/>
  <c r="N49"/>
  <c r="O49"/>
  <c r="Q49"/>
  <c r="R49"/>
  <c r="S49"/>
  <c r="U49"/>
  <c r="V49"/>
  <c r="W49"/>
  <c r="Y49"/>
  <c r="Z49"/>
  <c r="AA49"/>
  <c r="AB49"/>
  <c r="AC49"/>
  <c r="AD49"/>
  <c r="AD50"/>
  <c r="AE49"/>
  <c r="AF49"/>
  <c r="AG49"/>
  <c r="AH49"/>
  <c r="AI49"/>
  <c r="AJ49"/>
  <c r="AK49"/>
  <c r="AL49"/>
  <c r="AL50"/>
  <c r="F50"/>
  <c r="J50"/>
  <c r="J52"/>
  <c r="N50"/>
  <c r="R50"/>
  <c r="R52"/>
  <c r="V50"/>
  <c r="Z50"/>
  <c r="Z52"/>
  <c r="AH50"/>
  <c r="AH52"/>
  <c r="F52"/>
  <c r="N52"/>
  <c r="V52"/>
  <c r="B55"/>
  <c r="C55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B57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L52"/>
  <c r="AD52"/>
  <c r="D55"/>
  <c r="C61"/>
  <c r="AJ50"/>
  <c r="AF50"/>
  <c r="AB50"/>
  <c r="AF52"/>
  <c r="X52"/>
  <c r="T52"/>
  <c r="P52"/>
  <c r="L52"/>
  <c r="H52"/>
  <c r="D52"/>
  <c r="AK50"/>
  <c r="AI50"/>
  <c r="AG50"/>
  <c r="AE50"/>
  <c r="AC50"/>
  <c r="AA50"/>
  <c r="Y50"/>
  <c r="W50"/>
  <c r="U50"/>
  <c r="S50"/>
  <c r="Q50"/>
  <c r="O50"/>
  <c r="M50"/>
  <c r="K50"/>
  <c r="I50"/>
  <c r="G50"/>
  <c r="E50"/>
  <c r="C50"/>
  <c r="AK41"/>
  <c r="AI41"/>
  <c r="AG41"/>
  <c r="AE41"/>
  <c r="AC41"/>
  <c r="AA41"/>
  <c r="Y41"/>
  <c r="W41"/>
  <c r="U41"/>
  <c r="S41"/>
  <c r="Q41"/>
  <c r="O41"/>
  <c r="M41"/>
  <c r="K41"/>
  <c r="I41"/>
  <c r="G41"/>
  <c r="E41"/>
  <c r="C41"/>
  <c r="E52"/>
  <c r="M52"/>
  <c r="U52"/>
  <c r="AC52"/>
  <c r="AK52"/>
  <c r="E55"/>
  <c r="D61"/>
  <c r="I52"/>
  <c r="Q52"/>
  <c r="Y52"/>
  <c r="AG52"/>
  <c r="C52"/>
  <c r="G52"/>
  <c r="K52"/>
  <c r="O52"/>
  <c r="S52"/>
  <c r="W52"/>
  <c r="AA52"/>
  <c r="AE52"/>
  <c r="AI52"/>
  <c r="AB52"/>
  <c r="AJ52"/>
  <c r="F55"/>
  <c r="E61"/>
  <c r="F61"/>
  <c r="G55"/>
  <c r="H55"/>
  <c r="G61"/>
  <c r="I55"/>
  <c r="H61"/>
  <c r="J55"/>
  <c r="I61"/>
  <c r="J61"/>
  <c r="K55"/>
  <c r="L55"/>
  <c r="K61"/>
  <c r="M55"/>
  <c r="L61"/>
  <c r="N55"/>
  <c r="M61"/>
  <c r="N61"/>
  <c r="O55"/>
  <c r="P55"/>
  <c r="O61"/>
  <c r="Q55"/>
  <c r="P61"/>
  <c r="R55"/>
  <c r="Q61"/>
  <c r="R61"/>
  <c r="S55"/>
  <c r="T55"/>
  <c r="S61"/>
  <c r="U55"/>
  <c r="T61"/>
  <c r="V55"/>
  <c r="U61"/>
  <c r="V61"/>
  <c r="W55"/>
  <c r="X55"/>
  <c r="W61"/>
  <c r="Y55"/>
  <c r="X61"/>
  <c r="Z55"/>
  <c r="Y61"/>
  <c r="Z61"/>
  <c r="AA55"/>
  <c r="AB55"/>
  <c r="AA61"/>
  <c r="AC55"/>
  <c r="AB61"/>
  <c r="AD55"/>
  <c r="AC61"/>
  <c r="AD61"/>
  <c r="AE55"/>
  <c r="AF55"/>
  <c r="AE61"/>
  <c r="AG55"/>
  <c r="AF61"/>
  <c r="AH55"/>
  <c r="AG61"/>
  <c r="AH61"/>
  <c r="AI55"/>
  <c r="AJ55"/>
  <c r="AI61"/>
  <c r="AK55"/>
  <c r="AJ61"/>
  <c r="AL55"/>
  <c r="AL61"/>
  <c r="AK61"/>
  <c r="E32" i="1"/>
  <c r="C24"/>
  <c r="E29"/>
  <c r="E30"/>
  <c r="E31"/>
  <c r="C33"/>
  <c r="D33"/>
  <c r="E33"/>
  <c r="C47"/>
  <c r="C49"/>
</calcChain>
</file>

<file path=xl/comments1.xml><?xml version="1.0" encoding="utf-8"?>
<comments xmlns="http://schemas.openxmlformats.org/spreadsheetml/2006/main">
  <authors>
    <author xml:space="preserve"> John Dolan-Heitlinger</author>
  </authors>
  <commentList>
    <comment ref="D26" authorId="0">
      <text>
        <r>
          <rPr>
            <b/>
            <sz val="10"/>
            <color indexed="81"/>
            <rFont val="Tahoma"/>
            <family val="2"/>
          </rPr>
          <t>JDH:  this is a weighted average interest rate</t>
        </r>
      </text>
    </comment>
  </commentList>
</comments>
</file>

<file path=xl/comments2.xml><?xml version="1.0" encoding="utf-8"?>
<comments xmlns="http://schemas.openxmlformats.org/spreadsheetml/2006/main">
  <authors>
    <author xml:space="preserve"> John Dolan-Heitlinger</author>
  </authors>
  <commentList>
    <comment ref="AL3" authorId="0">
      <text>
        <r>
          <rPr>
            <b/>
            <sz val="10"/>
            <color indexed="81"/>
            <rFont val="Tahoma"/>
            <family val="2"/>
          </rPr>
          <t xml:space="preserve"> John Dolan-Heitlinger:</t>
        </r>
        <r>
          <rPr>
            <sz val="10"/>
            <color indexed="81"/>
            <rFont val="Tahoma"/>
            <family val="2"/>
          </rPr>
          <t xml:space="preserve">
We will delete before publishing</t>
        </r>
      </text>
    </comment>
    <comment ref="N10" authorId="0">
      <text>
        <r>
          <rPr>
            <b/>
            <sz val="10"/>
            <color indexed="81"/>
            <rFont val="Tahoma"/>
            <family val="2"/>
          </rPr>
          <t xml:space="preserve"> John Dolan-Heitlinger:</t>
        </r>
        <r>
          <rPr>
            <sz val="10"/>
            <color indexed="81"/>
            <rFont val="Tahoma"/>
            <family val="2"/>
          </rPr>
          <t xml:space="preserve">
Check these</t>
        </r>
      </text>
    </comment>
  </commentList>
</comments>
</file>

<file path=xl/sharedStrings.xml><?xml version="1.0" encoding="utf-8"?>
<sst xmlns="http://schemas.openxmlformats.org/spreadsheetml/2006/main" count="942" uniqueCount="294">
  <si>
    <t>Avg Revenue per Sale</t>
  </si>
  <si>
    <t>Avg Estimated Price Per Unit Sale</t>
  </si>
  <si>
    <t>Amortizing</t>
  </si>
  <si>
    <t>Other #2</t>
    <phoneticPr fontId="4" type="noConversion"/>
  </si>
  <si>
    <t>Initial Rent Payments</t>
    <phoneticPr fontId="4" type="noConversion"/>
  </si>
  <si>
    <t>Assumptions</t>
  </si>
  <si>
    <t>Core Business Analysis</t>
  </si>
  <si>
    <t>Ignore These #s</t>
  </si>
  <si>
    <t>Pricing &amp; COGS</t>
  </si>
  <si>
    <t>Net Cash Flow</t>
  </si>
  <si>
    <t>Gross Revenue</t>
  </si>
  <si>
    <t>Gross Margin per Sale</t>
  </si>
  <si>
    <t>Internet</t>
  </si>
  <si>
    <t>Other Startup Expenses</t>
  </si>
  <si>
    <t>Fixed Payment Coverage</t>
    <phoneticPr fontId="7" type="noConversion"/>
  </si>
  <si>
    <t>Dividend Payments</t>
    <phoneticPr fontId="4" type="noConversion"/>
  </si>
  <si>
    <t>Owner Equity Withdrawal</t>
    <phoneticPr fontId="4" type="noConversion"/>
  </si>
  <si>
    <t>Total Liabilities</t>
    <phoneticPr fontId="7" type="noConversion"/>
  </si>
  <si>
    <t>Owner's Equity</t>
    <phoneticPr fontId="7" type="noConversion"/>
  </si>
  <si>
    <t>Owner's Investment</t>
  </si>
  <si>
    <t>Retained Earnings</t>
  </si>
  <si>
    <t>Total Owner's Equity</t>
    <phoneticPr fontId="7" type="noConversion"/>
  </si>
  <si>
    <t>Postage and delivery</t>
    <phoneticPr fontId="4" type="noConversion"/>
  </si>
  <si>
    <t>Maintenance and repairs</t>
    <phoneticPr fontId="4" type="noConversion"/>
  </si>
  <si>
    <t>Accounting, payroll and legal services</t>
    <phoneticPr fontId="4" type="noConversion"/>
  </si>
  <si>
    <t>Other outside services</t>
    <phoneticPr fontId="4" type="noConversion"/>
  </si>
  <si>
    <t>Insurance</t>
    <phoneticPr fontId="4" type="noConversion"/>
  </si>
  <si>
    <t>Monthly Depreciation</t>
  </si>
  <si>
    <t>Loans</t>
  </si>
  <si>
    <t>Remaining Balances</t>
  </si>
  <si>
    <t>Total Cash Outflows</t>
    <phoneticPr fontId="7" type="noConversion"/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</si>
  <si>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</si>
  <si>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</si>
  <si>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</si>
  <si>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</si>
  <si>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</si>
  <si>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</si>
  <si>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</si>
  <si>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</si>
  <si>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</si>
  <si>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</si>
  <si>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</si>
  <si>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</si>
  <si>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Total Cost of Goods Sold per unit sale</t>
  </si>
  <si>
    <t>Avg Total Cost of Goods Sold per unit sale</t>
  </si>
  <si>
    <t>Interest</t>
    <phoneticPr fontId="7" type="noConversion"/>
  </si>
  <si>
    <t>Margin Analysis</t>
    <phoneticPr fontId="7" type="noConversion"/>
  </si>
  <si>
    <t>Balance Sheet</t>
    <phoneticPr fontId="7" type="noConversion"/>
  </si>
  <si>
    <t>Assets</t>
    <phoneticPr fontId="7" type="noConversion"/>
  </si>
  <si>
    <t>Operating Expenses less Depreciation</t>
    <phoneticPr fontId="4" type="noConversion"/>
  </si>
  <si>
    <t>Owner's salary</t>
    <phoneticPr fontId="4" type="noConversion"/>
  </si>
  <si>
    <t>Rent</t>
    <phoneticPr fontId="4" type="noConversion"/>
  </si>
  <si>
    <t>Utilities</t>
    <phoneticPr fontId="4" type="noConversion"/>
  </si>
  <si>
    <t>Loans Weighted Avg Interest Rate:</t>
  </si>
  <si>
    <t>Cash Payments the Business Must Make Each Month</t>
  </si>
  <si>
    <t>Estimated Costs of Goods 
per Unit Sale</t>
  </si>
  <si>
    <t>Product #3</t>
  </si>
  <si>
    <t>Product #4</t>
  </si>
  <si>
    <t>Product #5</t>
  </si>
  <si>
    <t>Product #6</t>
  </si>
  <si>
    <t>Cash Flows</t>
  </si>
  <si>
    <t>Projection &amp; Forecasting Spreadsheet</t>
  </si>
  <si>
    <t>Totals &amp; Average Costs &amp; Revenues</t>
  </si>
  <si>
    <t>Month 1</t>
  </si>
  <si>
    <t>Month 2</t>
  </si>
  <si>
    <t>Month 3</t>
  </si>
  <si>
    <t>Month 4</t>
  </si>
  <si>
    <t>Annual Interest on a balloon</t>
  </si>
  <si>
    <t>Total Principal Repayment on loans</t>
  </si>
  <si>
    <t>Principal &amp; Interest Pmt</t>
  </si>
  <si>
    <t>Telephone</t>
  </si>
  <si>
    <t>Total Liabilities plus Owner's Equity</t>
    <phoneticPr fontId="7" type="noConversion"/>
  </si>
  <si>
    <t>Ratio Analysis</t>
    <phoneticPr fontId="7" type="noConversion"/>
  </si>
  <si>
    <t xml:space="preserve">   Profitability Ratios</t>
    <phoneticPr fontId="7" type="noConversion"/>
  </si>
  <si>
    <t>Return on Assets (annualized)</t>
  </si>
  <si>
    <t>Return on Equity (annualized)</t>
  </si>
  <si>
    <t xml:space="preserve">   Liquidity Ratios</t>
    <phoneticPr fontId="7" type="noConversion"/>
  </si>
  <si>
    <t>Current Ratio</t>
    <phoneticPr fontId="7" type="noConversion"/>
  </si>
  <si>
    <t>Depreciable Assets</t>
  </si>
  <si>
    <t xml:space="preserve">Operating Profit </t>
    <phoneticPr fontId="4" type="noConversion"/>
  </si>
  <si>
    <t>Payment for Inventory &amp; Materials</t>
    <phoneticPr fontId="4" type="noConversion"/>
  </si>
  <si>
    <t>Cash Inflows</t>
    <phoneticPr fontId="7" type="noConversion"/>
  </si>
  <si>
    <t>Cash Outflows</t>
    <phoneticPr fontId="7" type="noConversion"/>
  </si>
  <si>
    <t>Net Cash Flow</t>
    <phoneticPr fontId="7" type="noConversion"/>
  </si>
  <si>
    <t>End of Period Cash</t>
    <phoneticPr fontId="7" type="noConversion"/>
  </si>
  <si>
    <t>Equipment #3</t>
    <phoneticPr fontId="4" type="noConversion"/>
  </si>
  <si>
    <t>Land</t>
    <phoneticPr fontId="4" type="noConversion"/>
  </si>
  <si>
    <t>Buildings</t>
    <phoneticPr fontId="4" type="noConversion"/>
  </si>
  <si>
    <t>Legal Fees</t>
    <phoneticPr fontId="4" type="noConversion"/>
  </si>
  <si>
    <t>Total estimated number of units sold</t>
  </si>
  <si>
    <t>License Fees</t>
    <phoneticPr fontId="4" type="noConversion"/>
  </si>
  <si>
    <t>State Fees</t>
    <phoneticPr fontId="4" type="noConversion"/>
  </si>
  <si>
    <t>Security Deposits</t>
    <phoneticPr fontId="4" type="noConversion"/>
  </si>
  <si>
    <t>Raw material purchases</t>
    <phoneticPr fontId="4" type="noConversion"/>
  </si>
  <si>
    <t>Inventory purchases</t>
    <phoneticPr fontId="4" type="noConversion"/>
  </si>
  <si>
    <t>Other #1</t>
    <phoneticPr fontId="4" type="noConversion"/>
  </si>
  <si>
    <t>Real estate and personal property tax</t>
    <phoneticPr fontId="4" type="noConversion"/>
  </si>
  <si>
    <t>Miscellaneous</t>
    <phoneticPr fontId="4" type="noConversion"/>
  </si>
  <si>
    <t xml:space="preserve">Other </t>
    <phoneticPr fontId="4" type="noConversion"/>
  </si>
  <si>
    <t>Interest payments on loans</t>
    <phoneticPr fontId="4" type="noConversion"/>
  </si>
  <si>
    <t>Operating Expenses</t>
  </si>
  <si>
    <t>Payments on Loans</t>
  </si>
  <si>
    <t>Other Payments</t>
  </si>
  <si>
    <t>Core Business Analysis -- Monthly</t>
  </si>
  <si>
    <t xml:space="preserve"> </t>
  </si>
  <si>
    <t>Cash Flow Projections</t>
  </si>
  <si>
    <t>Sales and Cost of Goods Sold Projections</t>
  </si>
  <si>
    <t>Start Up Expenses</t>
  </si>
  <si>
    <t>Total Start Up Expenses</t>
  </si>
  <si>
    <t>Start Up Cash Inflows</t>
  </si>
  <si>
    <t>Interest Rate</t>
  </si>
  <si>
    <t>Balloon or Amortizing?</t>
  </si>
  <si>
    <t>5% - 15%</t>
  </si>
  <si>
    <t>Depreciation Over</t>
  </si>
  <si>
    <t>Return on Equity</t>
  </si>
  <si>
    <t>15% - 50%</t>
  </si>
  <si>
    <t>Projected Cash Flow</t>
    <phoneticPr fontId="7" type="noConversion"/>
  </si>
  <si>
    <t>Revenue</t>
    <phoneticPr fontId="7" type="noConversion"/>
  </si>
  <si>
    <t>Total Cash Inflows</t>
    <phoneticPr fontId="7" type="noConversion"/>
  </si>
  <si>
    <t>Start-up Expenses</t>
    <phoneticPr fontId="7" type="noConversion"/>
  </si>
  <si>
    <t xml:space="preserve"> </t>
    <phoneticPr fontId="7" type="noConversion"/>
  </si>
  <si>
    <t>Gross Profit per unit sale</t>
    <phoneticPr fontId="4" type="noConversion"/>
  </si>
  <si>
    <t>Month</t>
    <phoneticPr fontId="4" type="noConversion"/>
  </si>
  <si>
    <t>Reserves</t>
    <phoneticPr fontId="4" type="noConversion"/>
  </si>
  <si>
    <t>Beginning of Period Cash</t>
  </si>
  <si>
    <t>Plus Net Cash Flow</t>
    <phoneticPr fontId="7" type="noConversion"/>
  </si>
  <si>
    <t>Projected Profit &amp; Loss Statement</t>
  </si>
  <si>
    <t>Revenue</t>
    <phoneticPr fontId="7" type="noConversion"/>
  </si>
  <si>
    <t>Gross Profit</t>
    <phoneticPr fontId="7" type="noConversion"/>
  </si>
  <si>
    <t>Operating Expenses</t>
    <phoneticPr fontId="7" type="noConversion"/>
  </si>
  <si>
    <t>Depreciation</t>
    <phoneticPr fontId="7" type="noConversion"/>
  </si>
  <si>
    <t>Total Operating Expenses</t>
    <phoneticPr fontId="7" type="noConversion"/>
  </si>
  <si>
    <t>Owner's Investment #3</t>
    <phoneticPr fontId="4" type="noConversion"/>
  </si>
  <si>
    <t>Bank Loan #1</t>
    <phoneticPr fontId="4" type="noConversion"/>
  </si>
  <si>
    <t>Bank Loan #2</t>
    <phoneticPr fontId="4" type="noConversion"/>
  </si>
  <si>
    <t>Current Assets</t>
    <phoneticPr fontId="7" type="noConversion"/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</si>
  <si>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</si>
  <si>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</si>
  <si>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</si>
  <si>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</si>
  <si>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</si>
  <si>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</si>
  <si>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</si>
  <si>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</si>
  <si>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Total estimated units of inventory or raw material purchased</t>
  </si>
  <si>
    <t>Total Other Assets</t>
    <phoneticPr fontId="7" type="noConversion"/>
  </si>
  <si>
    <t>Total Assets</t>
    <phoneticPr fontId="7" type="noConversion"/>
  </si>
  <si>
    <t>Liabilities</t>
    <phoneticPr fontId="7" type="noConversion"/>
  </si>
  <si>
    <t>Short Term Liabilities</t>
    <phoneticPr fontId="7" type="noConversion"/>
  </si>
  <si>
    <t>Accounts Payable</t>
  </si>
  <si>
    <t>Total Short Term Liabilities</t>
    <phoneticPr fontId="7" type="noConversion"/>
  </si>
  <si>
    <t>Interest Payments on loans</t>
  </si>
  <si>
    <t>Total Interest Payments on loans</t>
  </si>
  <si>
    <t>Principal Repayment on loans</t>
  </si>
  <si>
    <t>Balloon</t>
  </si>
  <si>
    <t>Monthly Payment</t>
  </si>
  <si>
    <t>Total Payments to Owners</t>
    <phoneticPr fontId="4" type="noConversion"/>
  </si>
  <si>
    <t>Other Payments</t>
    <phoneticPr fontId="4" type="noConversion"/>
  </si>
  <si>
    <t xml:space="preserve">Total Other Payments </t>
    <phoneticPr fontId="4" type="noConversion"/>
  </si>
  <si>
    <t>Other Liabilities</t>
    <phoneticPr fontId="7" type="noConversion"/>
  </si>
  <si>
    <t>Total Other Liabilities</t>
    <phoneticPr fontId="7" type="noConversion"/>
  </si>
  <si>
    <t>Gross Margin</t>
  </si>
  <si>
    <t xml:space="preserve">Operating Profit </t>
    <phoneticPr fontId="7" type="noConversion"/>
  </si>
  <si>
    <t xml:space="preserve">Earnings before Taxes </t>
    <phoneticPr fontId="7" type="noConversion"/>
  </si>
  <si>
    <t>Directions: Insert Assumptions into the area with the green background</t>
  </si>
  <si>
    <t>Directions: Insert Assumptions into the area with the green background</t>
    <phoneticPr fontId="4" type="noConversion"/>
  </si>
  <si>
    <t>Licenses and fees</t>
    <phoneticPr fontId="4" type="noConversion"/>
  </si>
  <si>
    <t>Quick Ratio</t>
    <phoneticPr fontId="7" type="noConversion"/>
  </si>
  <si>
    <t xml:space="preserve">   Efficiency Ratios</t>
    <phoneticPr fontId="7" type="noConversion"/>
  </si>
  <si>
    <t>Days in Inventory</t>
    <phoneticPr fontId="7" type="noConversion"/>
  </si>
  <si>
    <t>Inventory Turnover (monthly)</t>
  </si>
  <si>
    <t>Total Monthly Business Operating Expenses less Income Tax payments</t>
  </si>
  <si>
    <t>Employee salary/wages</t>
  </si>
  <si>
    <t xml:space="preserve">Employee withholding </t>
  </si>
  <si>
    <t>Debt to Equity</t>
    <phoneticPr fontId="7" type="noConversion"/>
  </si>
  <si>
    <t xml:space="preserve">   Leverage Ratios</t>
    <phoneticPr fontId="7" type="noConversion"/>
  </si>
  <si>
    <t>Equity Investor's withdrawals</t>
    <phoneticPr fontId="4" type="noConversion"/>
  </si>
  <si>
    <t>Dividend payments</t>
    <phoneticPr fontId="4" type="noConversion"/>
  </si>
  <si>
    <t>Monthly Business Operating Expenses</t>
    <phoneticPr fontId="4" type="noConversion"/>
  </si>
  <si>
    <t>Gross Margin</t>
    <phoneticPr fontId="4" type="noConversion"/>
  </si>
  <si>
    <t>Product #2</t>
    <phoneticPr fontId="4" type="noConversion"/>
  </si>
  <si>
    <t>Enter Company Name Here</t>
    <phoneticPr fontId="4" type="noConversion"/>
  </si>
  <si>
    <t>Owner's Investment #2</t>
    <phoneticPr fontId="4" type="noConversion"/>
  </si>
  <si>
    <t>Equipment lease payments</t>
    <phoneticPr fontId="4" type="noConversion"/>
  </si>
  <si>
    <t>Office supplies</t>
    <phoneticPr fontId="4" type="noConversion"/>
  </si>
  <si>
    <t>Asset Purchases</t>
    <phoneticPr fontId="4" type="noConversion"/>
  </si>
  <si>
    <t>Total Asset Purchases</t>
    <phoneticPr fontId="4" type="noConversion"/>
  </si>
  <si>
    <t>Initial Production Expenses</t>
    <phoneticPr fontId="4" type="noConversion"/>
  </si>
  <si>
    <t>Total Initial Production Expenses</t>
    <phoneticPr fontId="4" type="noConversion"/>
  </si>
  <si>
    <t>Other Expenses</t>
    <phoneticPr fontId="4" type="noConversion"/>
  </si>
  <si>
    <t>Total Other Expenses</t>
    <phoneticPr fontId="4" type="noConversion"/>
  </si>
  <si>
    <t>Estimated</t>
    <phoneticPr fontId="4" type="noConversion"/>
  </si>
  <si>
    <t>Cost</t>
    <phoneticPr fontId="4" type="noConversion"/>
  </si>
  <si>
    <t>Product #1</t>
    <phoneticPr fontId="4" type="noConversion"/>
  </si>
  <si>
    <t>Other Loan #2</t>
    <phoneticPr fontId="4" type="noConversion"/>
  </si>
  <si>
    <t>Enter Product Name here</t>
    <phoneticPr fontId="4" type="noConversion"/>
  </si>
  <si>
    <t xml:space="preserve"> </t>
    <phoneticPr fontId="4" type="noConversion"/>
  </si>
  <si>
    <t>Number of days until bills are paid</t>
    <phoneticPr fontId="4" type="noConversion"/>
  </si>
  <si>
    <t>Inventory purchases</t>
    <phoneticPr fontId="4" type="noConversion"/>
  </si>
  <si>
    <t>Raw Material purchase</t>
    <phoneticPr fontId="4" type="noConversion"/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</si>
  <si>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</si>
  <si>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</si>
  <si>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</si>
  <si>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</si>
  <si>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</si>
  <si>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</si>
  <si>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</si>
  <si>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</si>
  <si>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</si>
  <si>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</si>
  <si>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</si>
  <si>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</si>
  <si>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Office Furniture</t>
    <phoneticPr fontId="4" type="noConversion"/>
  </si>
  <si>
    <t>Office Equipment</t>
    <phoneticPr fontId="4" type="noConversion"/>
  </si>
  <si>
    <t>Other #1</t>
    <phoneticPr fontId="4" type="noConversion"/>
  </si>
  <si>
    <t>Other #2</t>
    <phoneticPr fontId="4" type="noConversion"/>
  </si>
  <si>
    <t>Other #3</t>
    <phoneticPr fontId="4" type="noConversion"/>
  </si>
  <si>
    <t>Equipment #2</t>
    <phoneticPr fontId="4" type="noConversion"/>
  </si>
  <si>
    <t>Equipment #1</t>
    <phoneticPr fontId="4" type="noConversion"/>
  </si>
  <si>
    <t>Number of days until revenue is received</t>
    <phoneticPr fontId="4" type="noConversion"/>
  </si>
  <si>
    <t>Advertising</t>
    <phoneticPr fontId="4" type="noConversion"/>
  </si>
  <si>
    <t>Travel</t>
    <phoneticPr fontId="4" type="noConversion"/>
  </si>
  <si>
    <t xml:space="preserve">Payroll expenses  </t>
    <phoneticPr fontId="4" type="noConversion"/>
  </si>
  <si>
    <t>Cost of Goods Sold</t>
    <phoneticPr fontId="7" type="noConversion"/>
  </si>
  <si>
    <t>Cost of Goods Sold per Sale</t>
    <phoneticPr fontId="4" type="noConversion"/>
  </si>
  <si>
    <t>Accounting Fees</t>
    <phoneticPr fontId="4" type="noConversion"/>
  </si>
  <si>
    <t>Average Collection Period</t>
    <phoneticPr fontId="7" type="noConversion"/>
  </si>
  <si>
    <t>Average Payment Period</t>
    <phoneticPr fontId="7" type="noConversion"/>
  </si>
  <si>
    <t>Asset Turnover</t>
    <phoneticPr fontId="7" type="noConversion"/>
  </si>
  <si>
    <t>Outside Investors</t>
    <phoneticPr fontId="4" type="noConversion"/>
  </si>
  <si>
    <t>Month</t>
    <phoneticPr fontId="4" type="noConversion"/>
  </si>
  <si>
    <t xml:space="preserve"> </t>
    <phoneticPr fontId="4" type="noConversion"/>
  </si>
  <si>
    <t xml:space="preserve">Unit Sales </t>
    <phoneticPr fontId="4" type="noConversion"/>
  </si>
  <si>
    <t>Inventory and Raw Material Purchases</t>
    <phoneticPr fontId="4" type="noConversion"/>
  </si>
  <si>
    <t>Owner's Investment #1</t>
    <phoneticPr fontId="4" type="noConversion"/>
  </si>
  <si>
    <t>Investment by Family</t>
    <phoneticPr fontId="4" type="noConversion"/>
  </si>
  <si>
    <t>Investment by Friends</t>
    <phoneticPr fontId="4" type="noConversion"/>
  </si>
  <si>
    <t>Venture Capital Investment</t>
    <phoneticPr fontId="4" type="noConversion"/>
  </si>
  <si>
    <t>Principal Payments</t>
  </si>
  <si>
    <t>Interest Payments</t>
  </si>
  <si>
    <t>Total Monthly Business Operating Expenses</t>
  </si>
  <si>
    <t>Net Profit Margin</t>
  </si>
  <si>
    <t>10% - 15%</t>
  </si>
  <si>
    <t>Return on Assets</t>
  </si>
  <si>
    <t>40% - 65%</t>
  </si>
  <si>
    <t>Operating Margin</t>
  </si>
  <si>
    <t>10% - 25%</t>
  </si>
  <si>
    <t>Term</t>
    <phoneticPr fontId="4" type="noConversion"/>
  </si>
  <si>
    <t>Cost per</t>
    <phoneticPr fontId="4" type="noConversion"/>
  </si>
  <si>
    <t>Number</t>
    <phoneticPr fontId="4" type="noConversion"/>
  </si>
  <si>
    <t>Unit</t>
    <phoneticPr fontId="4" type="noConversion"/>
  </si>
  <si>
    <t>Of Units</t>
    <phoneticPr fontId="4" type="noConversion"/>
  </si>
  <si>
    <t>Training Expenses</t>
    <phoneticPr fontId="4" type="noConversion"/>
  </si>
  <si>
    <t>Estimated Price Per Unit Sale</t>
    <phoneticPr fontId="4" type="noConversion"/>
  </si>
  <si>
    <t>Equity Investment</t>
    <phoneticPr fontId="4" type="noConversion"/>
  </si>
  <si>
    <t>Total Equity Investment</t>
    <phoneticPr fontId="4" type="noConversion"/>
  </si>
  <si>
    <t>Loans</t>
    <phoneticPr fontId="4" type="noConversion"/>
  </si>
  <si>
    <t>Total Loans</t>
    <phoneticPr fontId="4" type="noConversion"/>
  </si>
  <si>
    <t>Total Start Up Cash Inflows</t>
    <phoneticPr fontId="4" type="noConversion"/>
  </si>
  <si>
    <t>Labor Costs</t>
    <phoneticPr fontId="4" type="noConversion"/>
  </si>
  <si>
    <t>Vehicles</t>
    <phoneticPr fontId="4" type="noConversion"/>
  </si>
  <si>
    <t>Computers</t>
    <phoneticPr fontId="4" type="noConversion"/>
  </si>
  <si>
    <t>Software</t>
    <phoneticPr fontId="4" type="noConversion"/>
  </si>
  <si>
    <t>Printers</t>
    <phoneticPr fontId="4" type="noConversion"/>
  </si>
  <si>
    <t>Telephones</t>
    <phoneticPr fontId="4" type="noConversion"/>
  </si>
  <si>
    <t>Cash Registers</t>
    <phoneticPr fontId="4" type="noConversion"/>
  </si>
  <si>
    <t>Estimated units of inventory or raw material purchased</t>
    <phoneticPr fontId="4" type="noConversion"/>
  </si>
  <si>
    <t>Estimated number of units sold</t>
    <phoneticPr fontId="4" type="noConversion"/>
  </si>
  <si>
    <t>Income Tax Payments</t>
    <phoneticPr fontId="4" type="noConversion"/>
  </si>
  <si>
    <t>SBA Loan</t>
    <phoneticPr fontId="4" type="noConversion"/>
  </si>
  <si>
    <t>Community Loan Fund</t>
    <phoneticPr fontId="4" type="noConversion"/>
  </si>
  <si>
    <t>Other Loan #1</t>
    <phoneticPr fontId="4" type="noConversion"/>
  </si>
  <si>
    <t>Cash</t>
  </si>
  <si>
    <t>Accounts Receivable</t>
  </si>
  <si>
    <t>Inventory</t>
  </si>
  <si>
    <t>Total Current Assets</t>
  </si>
  <si>
    <t>Other Assets</t>
    <phoneticPr fontId="7" type="noConversion"/>
  </si>
  <si>
    <t>Plant, Property &amp; Equipment</t>
  </si>
  <si>
    <t>Less: Accumulated Depreciation</t>
  </si>
  <si>
    <t>Amount</t>
    <phoneticPr fontId="4" type="noConversion"/>
  </si>
  <si>
    <t>Amount</t>
    <phoneticPr fontId="4" type="noConversion"/>
  </si>
  <si>
    <t>Total Monthly Business Operating Expenses</t>
    <phoneticPr fontId="4" type="noConversion"/>
  </si>
  <si>
    <t>Payments on Loans</t>
    <phoneticPr fontId="4" type="noConversion"/>
  </si>
  <si>
    <t>Total Loan Payments</t>
    <phoneticPr fontId="4" type="noConversion"/>
  </si>
  <si>
    <t>Payment to Owners</t>
    <phoneticPr fontId="4" type="noConversion"/>
  </si>
  <si>
    <t>Principal payments on loans</t>
    <phoneticPr fontId="4" type="noConversion"/>
  </si>
  <si>
    <t>Withdrawal of Owner's Investment</t>
    <phoneticPr fontId="4" type="noConversion"/>
  </si>
  <si>
    <t>Start-up Expenses</t>
    <phoneticPr fontId="7" type="noConversion"/>
  </si>
  <si>
    <t>Income Taxes</t>
  </si>
  <si>
    <t>Net Profit</t>
  </si>
  <si>
    <t>(Owner's Equity) Capital</t>
  </si>
  <si>
    <t>Industry Norms</t>
  </si>
  <si>
    <t>Total Start-Up Expenses</t>
    <phoneticPr fontId="7" type="noConversion"/>
  </si>
  <si>
    <t>Start-up Cash Inflows</t>
    <phoneticPr fontId="7" type="noConversion"/>
  </si>
</sst>
</file>

<file path=xl/styles.xml><?xml version="1.0" encoding="utf-8"?>
<styleSheet xmlns="http://schemas.openxmlformats.org/spreadsheetml/2006/main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\(&quot;$&quot;#,##0\)"/>
    <numFmt numFmtId="170" formatCode="_(&quot;$&quot;* #,##0.00_);_(&quot;$&quot;* \(#,##0.00\);_(&quot;$&quot;* &quot;-&quot;??_);_(@_)"/>
    <numFmt numFmtId="172" formatCode="&quot;$&quot;#,##0.00"/>
    <numFmt numFmtId="173" formatCode="0.0%"/>
    <numFmt numFmtId="174" formatCode="&quot;Year &quot;0"/>
    <numFmt numFmtId="175" formatCode="&quot;$&quot;#,##0"/>
    <numFmt numFmtId="176" formatCode="0%&quot; APR&quot;"/>
    <numFmt numFmtId="177" formatCode="0&quot; yrs&quot;"/>
    <numFmt numFmtId="178" formatCode="&quot;Month &quot;0"/>
    <numFmt numFmtId="179" formatCode="#,##0_)&quot;units&quot;;\(#,##0\)&quot;units&quot;"/>
    <numFmt numFmtId="180" formatCode="0&quot; days&quot;"/>
    <numFmt numFmtId="181" formatCode="&quot;Income Taxes at &quot;0%"/>
    <numFmt numFmtId="182" formatCode="0.0&quot; times&quot;"/>
    <numFmt numFmtId="183" formatCode="0.0"/>
    <numFmt numFmtId="184" formatCode="0.000%"/>
    <numFmt numFmtId="185" formatCode="[$$-409]#,##0.00_);\([$$-409]#,##0.00\)"/>
    <numFmt numFmtId="186" formatCode="0&quot; months&quot;"/>
    <numFmt numFmtId="187" formatCode="&quot;Month &quot;#"/>
  </numFmts>
  <fonts count="32">
    <font>
      <sz val="10"/>
      <name val="Verdana"/>
    </font>
    <font>
      <b/>
      <sz val="10"/>
      <name val="Verdana"/>
    </font>
    <font>
      <b/>
      <sz val="10"/>
      <name val="Verdana"/>
    </font>
    <font>
      <i/>
      <sz val="10"/>
      <name val="Verdana"/>
    </font>
    <font>
      <sz val="8"/>
      <name val="Verdana"/>
    </font>
    <font>
      <b/>
      <sz val="12"/>
      <name val="Arial"/>
      <family val="2"/>
    </font>
    <font>
      <sz val="10"/>
      <name val="Verdana"/>
    </font>
    <font>
      <b/>
      <sz val="11"/>
      <color indexed="9"/>
      <name val="Calibri"/>
      <family val="2"/>
    </font>
    <font>
      <b/>
      <sz val="14"/>
      <name val="Verdana"/>
      <family val="2"/>
    </font>
    <font>
      <sz val="16"/>
      <name val="Verdana"/>
      <family val="2"/>
    </font>
    <font>
      <sz val="10"/>
      <name val="Verdana"/>
    </font>
    <font>
      <sz val="6"/>
      <name val="Verdana"/>
      <family val="2"/>
    </font>
    <font>
      <b/>
      <u/>
      <sz val="12"/>
      <name val="Verdana"/>
    </font>
    <font>
      <sz val="12"/>
      <name val="Verdana"/>
      <family val="2"/>
    </font>
    <font>
      <sz val="10"/>
      <color indexed="55"/>
      <name val="Verdana"/>
      <family val="2"/>
    </font>
    <font>
      <b/>
      <sz val="10"/>
      <name val="Verdana"/>
    </font>
    <font>
      <u/>
      <sz val="10"/>
      <name val="Verdana"/>
    </font>
    <font>
      <b/>
      <u/>
      <sz val="10"/>
      <name val="Verdana"/>
    </font>
    <font>
      <b/>
      <sz val="10"/>
      <color indexed="30"/>
      <name val="Verdana"/>
      <family val="2"/>
    </font>
    <font>
      <b/>
      <u/>
      <sz val="10"/>
      <color indexed="30"/>
      <name val="Verdana"/>
      <family val="2"/>
    </font>
    <font>
      <sz val="10"/>
      <color indexed="30"/>
      <name val="Verdana"/>
      <family val="2"/>
    </font>
    <font>
      <sz val="10"/>
      <color indexed="22"/>
      <name val="Verdana"/>
      <family val="2"/>
    </font>
    <font>
      <sz val="10"/>
      <color indexed="8"/>
      <name val="Verdan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6"/>
      <name val="Verdana"/>
      <family val="2"/>
    </font>
    <font>
      <b/>
      <sz val="20"/>
      <name val="Verdana"/>
      <family val="2"/>
    </font>
    <font>
      <sz val="10"/>
      <color indexed="22"/>
      <name val="Verdana"/>
      <family val="2"/>
    </font>
    <font>
      <sz val="12"/>
      <color indexed="10"/>
      <name val="Verdana"/>
      <family val="2"/>
    </font>
    <font>
      <b/>
      <sz val="10"/>
      <color indexed="36"/>
      <name val="Verdana"/>
      <family val="2"/>
    </font>
    <font>
      <sz val="10"/>
      <color indexed="36"/>
      <name val="Verdana"/>
      <family val="2"/>
    </font>
    <font>
      <b/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172" fontId="0" fillId="0" borderId="0" xfId="0" applyNumberFormat="1" applyBorder="1"/>
    <xf numFmtId="17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72" fontId="0" fillId="0" borderId="2" xfId="0" applyNumberFormat="1" applyBorder="1"/>
    <xf numFmtId="172" fontId="0" fillId="0" borderId="9" xfId="0" applyNumberFormat="1" applyBorder="1"/>
    <xf numFmtId="0" fontId="5" fillId="0" borderId="0" xfId="0" applyFont="1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0" fillId="0" borderId="0" xfId="0" applyNumberFormat="1"/>
    <xf numFmtId="164" fontId="0" fillId="0" borderId="2" xfId="0" applyNumberFormat="1" applyBorder="1"/>
    <xf numFmtId="164" fontId="0" fillId="0" borderId="0" xfId="0" applyNumberFormat="1" applyBorder="1"/>
    <xf numFmtId="164" fontId="0" fillId="0" borderId="9" xfId="0" applyNumberFormat="1" applyBorder="1"/>
    <xf numFmtId="0" fontId="3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164" fontId="0" fillId="0" borderId="7" xfId="0" applyNumberFormat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/>
    <xf numFmtId="0" fontId="1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1" xfId="0" applyFont="1" applyBorder="1"/>
    <xf numFmtId="0" fontId="14" fillId="0" borderId="0" xfId="0" applyFont="1"/>
    <xf numFmtId="0" fontId="15" fillId="0" borderId="5" xfId="0" applyFont="1" applyBorder="1"/>
    <xf numFmtId="0" fontId="15" fillId="0" borderId="0" xfId="0" applyFont="1" applyBorder="1" applyAlignment="1">
      <alignment horizontal="left" indent="2"/>
    </xf>
    <xf numFmtId="0" fontId="16" fillId="0" borderId="4" xfId="0" applyFont="1" applyBorder="1" applyAlignment="1">
      <alignment horizontal="right"/>
    </xf>
    <xf numFmtId="174" fontId="17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indent="2"/>
    </xf>
    <xf numFmtId="175" fontId="0" fillId="0" borderId="4" xfId="0" applyNumberFormat="1" applyBorder="1"/>
    <xf numFmtId="0" fontId="10" fillId="0" borderId="5" xfId="0" applyFont="1" applyBorder="1" applyAlignment="1">
      <alignment horizontal="left" indent="1"/>
    </xf>
    <xf numFmtId="164" fontId="14" fillId="0" borderId="0" xfId="0" applyNumberFormat="1" applyFont="1"/>
    <xf numFmtId="0" fontId="10" fillId="0" borderId="0" xfId="0" applyFont="1" applyBorder="1"/>
    <xf numFmtId="0" fontId="10" fillId="0" borderId="0" xfId="0" applyFont="1" applyBorder="1" applyAlignment="1">
      <alignment horizontal="left" indent="3"/>
    </xf>
    <xf numFmtId="175" fontId="18" fillId="0" borderId="4" xfId="0" applyNumberFormat="1" applyFont="1" applyBorder="1" applyProtection="1">
      <protection locked="0"/>
    </xf>
    <xf numFmtId="0" fontId="0" fillId="0" borderId="5" xfId="0" applyBorder="1" applyAlignment="1">
      <alignment horizontal="left" indent="1"/>
    </xf>
    <xf numFmtId="175" fontId="0" fillId="0" borderId="0" xfId="0" applyNumberFormat="1" applyBorder="1"/>
    <xf numFmtId="175" fontId="20" fillId="0" borderId="4" xfId="0" applyNumberFormat="1" applyFont="1" applyBorder="1" applyProtection="1">
      <protection locked="0"/>
    </xf>
    <xf numFmtId="0" fontId="16" fillId="0" borderId="0" xfId="0" applyFont="1"/>
    <xf numFmtId="175" fontId="19" fillId="0" borderId="4" xfId="0" applyNumberFormat="1" applyFont="1" applyBorder="1" applyProtection="1">
      <protection locked="0"/>
    </xf>
    <xf numFmtId="9" fontId="0" fillId="0" borderId="4" xfId="4" applyFont="1" applyBorder="1" applyAlignment="1">
      <alignment horizontal="center"/>
    </xf>
    <xf numFmtId="173" fontId="14" fillId="0" borderId="0" xfId="0" applyNumberFormat="1" applyFont="1" applyBorder="1"/>
    <xf numFmtId="0" fontId="0" fillId="0" borderId="0" xfId="0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0" fillId="0" borderId="6" xfId="0" applyBorder="1" applyAlignment="1">
      <alignment horizontal="left" indent="1"/>
    </xf>
    <xf numFmtId="173" fontId="0" fillId="0" borderId="7" xfId="0" applyNumberFormat="1" applyBorder="1" applyAlignment="1">
      <alignment horizontal="right"/>
    </xf>
    <xf numFmtId="9" fontId="0" fillId="0" borderId="8" xfId="4" applyFont="1" applyBorder="1" applyAlignment="1">
      <alignment horizontal="center"/>
    </xf>
    <xf numFmtId="177" fontId="2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 indent="1"/>
    </xf>
    <xf numFmtId="0" fontId="21" fillId="2" borderId="0" xfId="0" applyFont="1" applyFill="1"/>
    <xf numFmtId="175" fontId="21" fillId="2" borderId="0" xfId="0" applyNumberFormat="1" applyFont="1" applyFill="1"/>
    <xf numFmtId="177" fontId="21" fillId="2" borderId="0" xfId="0" applyNumberFormat="1" applyFont="1" applyFill="1" applyAlignment="1">
      <alignment horizontal="right"/>
    </xf>
    <xf numFmtId="173" fontId="21" fillId="2" borderId="0" xfId="0" applyNumberFormat="1" applyFont="1" applyFill="1"/>
    <xf numFmtId="178" fontId="17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15" fillId="2" borderId="0" xfId="0" applyNumberFormat="1" applyFont="1" applyFill="1" applyAlignment="1">
      <alignment horizontal="center"/>
    </xf>
    <xf numFmtId="174" fontId="15" fillId="0" borderId="0" xfId="0" applyNumberFormat="1" applyFont="1" applyAlignment="1">
      <alignment horizontal="center"/>
    </xf>
    <xf numFmtId="0" fontId="15" fillId="0" borderId="0" xfId="0" applyFont="1"/>
    <xf numFmtId="0" fontId="0" fillId="2" borderId="0" xfId="0" applyFill="1"/>
    <xf numFmtId="179" fontId="0" fillId="0" borderId="0" xfId="0" applyNumberFormat="1"/>
    <xf numFmtId="0" fontId="0" fillId="0" borderId="0" xfId="0" applyAlignment="1">
      <alignment wrapText="1"/>
    </xf>
    <xf numFmtId="164" fontId="0" fillId="2" borderId="0" xfId="0" applyNumberFormat="1" applyFill="1"/>
    <xf numFmtId="164" fontId="0" fillId="2" borderId="2" xfId="0" applyNumberFormat="1" applyFill="1" applyBorder="1"/>
    <xf numFmtId="0" fontId="10" fillId="0" borderId="0" xfId="0" applyFont="1" applyAlignment="1">
      <alignment horizontal="left" indent="1"/>
    </xf>
    <xf numFmtId="164" fontId="18" fillId="0" borderId="0" xfId="0" applyNumberFormat="1" applyFont="1" applyBorder="1" applyProtection="1">
      <protection locked="0"/>
    </xf>
    <xf numFmtId="164" fontId="0" fillId="2" borderId="0" xfId="0" applyNumberFormat="1" applyFill="1" applyBorder="1"/>
    <xf numFmtId="181" fontId="18" fillId="0" borderId="4" xfId="0" applyNumberFormat="1" applyFont="1" applyBorder="1" applyAlignment="1" applyProtection="1">
      <alignment horizontal="left"/>
      <protection locked="0"/>
    </xf>
    <xf numFmtId="0" fontId="10" fillId="0" borderId="0" xfId="0" applyFont="1"/>
    <xf numFmtId="0" fontId="0" fillId="3" borderId="0" xfId="0" applyFill="1" applyAlignment="1">
      <alignment horizontal="left" indent="1"/>
    </xf>
    <xf numFmtId="0" fontId="0" fillId="3" borderId="0" xfId="0" applyFill="1"/>
    <xf numFmtId="173" fontId="0" fillId="3" borderId="0" xfId="0" applyNumberFormat="1" applyFill="1" applyBorder="1"/>
    <xf numFmtId="173" fontId="0" fillId="2" borderId="0" xfId="0" applyNumberFormat="1" applyFill="1" applyBorder="1"/>
    <xf numFmtId="0" fontId="15" fillId="0" borderId="0" xfId="0" applyFont="1" applyFill="1"/>
    <xf numFmtId="0" fontId="10" fillId="0" borderId="0" xfId="0" applyFont="1" applyAlignment="1">
      <alignment horizontal="left" indent="2"/>
    </xf>
    <xf numFmtId="164" fontId="0" fillId="2" borderId="9" xfId="0" applyNumberFormat="1" applyFill="1" applyBorder="1"/>
    <xf numFmtId="0" fontId="0" fillId="0" borderId="0" xfId="0" applyAlignment="1">
      <alignment horizontal="left" indent="2"/>
    </xf>
    <xf numFmtId="0" fontId="10" fillId="0" borderId="0" xfId="0" applyFont="1" applyFill="1" applyAlignment="1">
      <alignment horizontal="left" indent="1"/>
    </xf>
    <xf numFmtId="0" fontId="10" fillId="3" borderId="0" xfId="0" applyFont="1" applyFill="1"/>
    <xf numFmtId="173" fontId="0" fillId="3" borderId="0" xfId="0" applyNumberFormat="1" applyFill="1"/>
    <xf numFmtId="173" fontId="0" fillId="2" borderId="0" xfId="0" applyNumberFormat="1" applyFill="1"/>
    <xf numFmtId="173" fontId="0" fillId="3" borderId="0" xfId="0" applyNumberFormat="1" applyFill="1" applyAlignment="1">
      <alignment horizontal="right"/>
    </xf>
    <xf numFmtId="173" fontId="0" fillId="0" borderId="0" xfId="0" applyNumberFormat="1"/>
    <xf numFmtId="2" fontId="0" fillId="3" borderId="0" xfId="0" applyNumberFormat="1" applyFill="1"/>
    <xf numFmtId="2" fontId="0" fillId="2" borderId="0" xfId="0" applyNumberFormat="1" applyFill="1"/>
    <xf numFmtId="180" fontId="0" fillId="3" borderId="0" xfId="0" applyNumberFormat="1" applyFill="1"/>
    <xf numFmtId="182" fontId="0" fillId="3" borderId="0" xfId="0" applyNumberFormat="1" applyFill="1"/>
    <xf numFmtId="183" fontId="0" fillId="3" borderId="0" xfId="0" applyNumberFormat="1" applyFill="1"/>
    <xf numFmtId="183" fontId="0" fillId="2" borderId="0" xfId="0" applyNumberFormat="1" applyFill="1"/>
    <xf numFmtId="180" fontId="0" fillId="2" borderId="0" xfId="0" applyNumberFormat="1" applyFill="1"/>
    <xf numFmtId="182" fontId="0" fillId="2" borderId="0" xfId="0" applyNumberFormat="1" applyFill="1"/>
    <xf numFmtId="0" fontId="15" fillId="0" borderId="0" xfId="0" applyFont="1" applyBorder="1"/>
    <xf numFmtId="0" fontId="10" fillId="0" borderId="0" xfId="0" applyFont="1" applyBorder="1" applyAlignment="1">
      <alignment horizontal="left" indent="1"/>
    </xf>
    <xf numFmtId="0" fontId="10" fillId="0" borderId="0" xfId="0" applyFont="1" applyFill="1" applyBorder="1" applyAlignment="1">
      <alignment horizontal="left"/>
    </xf>
    <xf numFmtId="175" fontId="10" fillId="0" borderId="0" xfId="0" applyNumberFormat="1" applyFont="1" applyBorder="1" applyProtection="1">
      <protection locked="0"/>
    </xf>
    <xf numFmtId="175" fontId="16" fillId="0" borderId="0" xfId="0" applyNumberFormat="1" applyFont="1" applyBorder="1" applyProtection="1">
      <protection locked="0"/>
    </xf>
    <xf numFmtId="0" fontId="25" fillId="0" borderId="0" xfId="0" applyFont="1"/>
    <xf numFmtId="164" fontId="0" fillId="0" borderId="0" xfId="1" applyNumberFormat="1" applyFont="1"/>
    <xf numFmtId="164" fontId="2" fillId="0" borderId="0" xfId="1" applyNumberFormat="1" applyFont="1" applyAlignment="1">
      <alignment horizontal="center"/>
    </xf>
    <xf numFmtId="0" fontId="26" fillId="0" borderId="0" xfId="0" applyFont="1"/>
    <xf numFmtId="0" fontId="26" fillId="0" borderId="0" xfId="0" applyFont="1" applyBorder="1"/>
    <xf numFmtId="184" fontId="0" fillId="0" borderId="0" xfId="3" applyNumberFormat="1" applyFont="1" applyBorder="1"/>
    <xf numFmtId="0" fontId="15" fillId="0" borderId="0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176" fontId="10" fillId="0" borderId="0" xfId="4" applyNumberFormat="1" applyFont="1" applyBorder="1" applyProtection="1">
      <protection locked="0"/>
    </xf>
    <xf numFmtId="172" fontId="10" fillId="0" borderId="0" xfId="0" applyNumberFormat="1" applyFont="1" applyBorder="1" applyProtection="1">
      <protection locked="0"/>
    </xf>
    <xf numFmtId="172" fontId="16" fillId="0" borderId="0" xfId="0" applyNumberFormat="1" applyFont="1" applyBorder="1" applyProtection="1">
      <protection locked="0"/>
    </xf>
    <xf numFmtId="180" fontId="0" fillId="0" borderId="0" xfId="0" applyNumberFormat="1" applyBorder="1"/>
    <xf numFmtId="179" fontId="0" fillId="4" borderId="0" xfId="0" applyNumberFormat="1" applyFill="1" applyBorder="1"/>
    <xf numFmtId="179" fontId="0" fillId="0" borderId="4" xfId="0" applyNumberFormat="1" applyBorder="1"/>
    <xf numFmtId="0" fontId="15" fillId="0" borderId="1" xfId="0" applyFont="1" applyBorder="1"/>
    <xf numFmtId="179" fontId="0" fillId="0" borderId="0" xfId="0" applyNumberFormat="1" applyBorder="1"/>
    <xf numFmtId="0" fontId="0" fillId="0" borderId="0" xfId="0" applyFill="1"/>
    <xf numFmtId="164" fontId="0" fillId="0" borderId="0" xfId="1" applyNumberFormat="1" applyFont="1" applyBorder="1"/>
    <xf numFmtId="0" fontId="0" fillId="0" borderId="7" xfId="0" applyBorder="1" applyAlignment="1">
      <alignment wrapText="1"/>
    </xf>
    <xf numFmtId="180" fontId="0" fillId="0" borderId="7" xfId="0" applyNumberFormat="1" applyBorder="1"/>
    <xf numFmtId="185" fontId="0" fillId="0" borderId="0" xfId="1" applyNumberFormat="1" applyFont="1" applyBorder="1"/>
    <xf numFmtId="185" fontId="0" fillId="0" borderId="0" xfId="0" applyNumberFormat="1" applyBorder="1"/>
    <xf numFmtId="185" fontId="0" fillId="0" borderId="2" xfId="0" applyNumberFormat="1" applyBorder="1"/>
    <xf numFmtId="185" fontId="0" fillId="0" borderId="9" xfId="0" applyNumberFormat="1" applyBorder="1"/>
    <xf numFmtId="0" fontId="27" fillId="2" borderId="0" xfId="0" applyFont="1" applyFill="1"/>
    <xf numFmtId="0" fontId="8" fillId="0" borderId="0" xfId="0" applyFont="1" applyBorder="1"/>
    <xf numFmtId="0" fontId="8" fillId="0" borderId="1" xfId="0" applyFont="1" applyBorder="1"/>
    <xf numFmtId="0" fontId="10" fillId="0" borderId="0" xfId="0" applyFont="1" applyBorder="1" applyAlignment="1">
      <alignment wrapText="1"/>
    </xf>
    <xf numFmtId="0" fontId="16" fillId="0" borderId="0" xfId="0" applyFont="1" applyAlignment="1">
      <alignment horizontal="center"/>
    </xf>
    <xf numFmtId="175" fontId="22" fillId="0" borderId="4" xfId="0" applyNumberFormat="1" applyFont="1" applyBorder="1" applyProtection="1">
      <protection locked="0"/>
    </xf>
    <xf numFmtId="0" fontId="10" fillId="0" borderId="5" xfId="0" applyFont="1" applyBorder="1"/>
    <xf numFmtId="0" fontId="28" fillId="0" borderId="0" xfId="0" applyFont="1"/>
    <xf numFmtId="0" fontId="29" fillId="0" borderId="6" xfId="0" applyFont="1" applyBorder="1"/>
    <xf numFmtId="0" fontId="30" fillId="0" borderId="7" xfId="0" applyFont="1" applyBorder="1"/>
    <xf numFmtId="9" fontId="29" fillId="0" borderId="7" xfId="4" applyFont="1" applyBorder="1" applyProtection="1">
      <protection locked="0"/>
    </xf>
    <xf numFmtId="186" fontId="0" fillId="0" borderId="0" xfId="0" applyNumberFormat="1" applyBorder="1"/>
    <xf numFmtId="187" fontId="16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1" applyFont="1"/>
    <xf numFmtId="0" fontId="10" fillId="0" borderId="0" xfId="0" applyFont="1" applyAlignment="1">
      <alignment horizontal="right"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0" borderId="0" xfId="0" applyFont="1" applyAlignment="1">
      <alignment horizontal="left"/>
    </xf>
    <xf numFmtId="177" fontId="18" fillId="0" borderId="4" xfId="0" applyNumberFormat="1" applyFont="1" applyBorder="1" applyAlignment="1" applyProtection="1">
      <alignment horizontal="right"/>
      <protection locked="0"/>
    </xf>
    <xf numFmtId="0" fontId="31" fillId="0" borderId="0" xfId="0" applyFont="1"/>
    <xf numFmtId="164" fontId="0" fillId="0" borderId="4" xfId="1" applyFont="1" applyBorder="1"/>
    <xf numFmtId="0" fontId="10" fillId="0" borderId="0" xfId="0" applyFont="1" applyBorder="1" applyAlignment="1">
      <alignment horizontal="left" indent="4"/>
    </xf>
    <xf numFmtId="0" fontId="15" fillId="0" borderId="0" xfId="0" applyFont="1" applyBorder="1" applyAlignment="1">
      <alignment horizontal="left" indent="3"/>
    </xf>
    <xf numFmtId="164" fontId="0" fillId="5" borderId="0" xfId="1" applyNumberFormat="1" applyFont="1" applyFill="1"/>
    <xf numFmtId="164" fontId="0" fillId="5" borderId="7" xfId="1" applyNumberFormat="1" applyFont="1" applyFill="1" applyBorder="1"/>
    <xf numFmtId="179" fontId="0" fillId="5" borderId="0" xfId="0" applyNumberFormat="1" applyFill="1"/>
    <xf numFmtId="179" fontId="0" fillId="5" borderId="7" xfId="0" applyNumberFormat="1" applyFill="1" applyBorder="1"/>
    <xf numFmtId="164" fontId="0" fillId="5" borderId="0" xfId="0" applyNumberFormat="1" applyFill="1" applyBorder="1"/>
    <xf numFmtId="184" fontId="0" fillId="5" borderId="0" xfId="3" applyNumberFormat="1" applyFont="1" applyFill="1" applyBorder="1"/>
    <xf numFmtId="186" fontId="0" fillId="5" borderId="0" xfId="0" applyNumberFormat="1" applyFill="1" applyBorder="1"/>
    <xf numFmtId="0" fontId="10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0" fillId="5" borderId="0" xfId="0" applyNumberFormat="1" applyFill="1"/>
    <xf numFmtId="164" fontId="0" fillId="5" borderId="7" xfId="0" applyNumberFormat="1" applyFill="1" applyBorder="1"/>
    <xf numFmtId="172" fontId="0" fillId="5" borderId="0" xfId="0" applyNumberFormat="1" applyFill="1" applyBorder="1"/>
    <xf numFmtId="179" fontId="0" fillId="5" borderId="0" xfId="0" applyNumberFormat="1" applyFill="1" applyBorder="1"/>
    <xf numFmtId="180" fontId="0" fillId="5" borderId="0" xfId="0" applyNumberFormat="1" applyFill="1" applyBorder="1"/>
    <xf numFmtId="180" fontId="0" fillId="5" borderId="7" xfId="0" applyNumberFormat="1" applyFill="1" applyBorder="1"/>
    <xf numFmtId="0" fontId="3" fillId="5" borderId="5" xfId="0" applyFont="1" applyFill="1" applyBorder="1"/>
    <xf numFmtId="0" fontId="0" fillId="5" borderId="0" xfId="0" applyFill="1" applyBorder="1"/>
    <xf numFmtId="179" fontId="0" fillId="0" borderId="0" xfId="0" applyNumberFormat="1" applyFill="1" applyBorder="1"/>
    <xf numFmtId="180" fontId="0" fillId="0" borderId="0" xfId="0" applyNumberFormat="1" applyFill="1" applyBorder="1"/>
    <xf numFmtId="0" fontId="22" fillId="0" borderId="0" xfId="0" applyFont="1" applyAlignment="1">
      <alignment horizontal="left" indent="1"/>
    </xf>
    <xf numFmtId="0" fontId="0" fillId="0" borderId="0" xfId="0" applyBorder="1" applyAlignment="1">
      <alignment wrapText="1"/>
    </xf>
    <xf numFmtId="0" fontId="0" fillId="0" borderId="0" xfId="0"/>
    <xf numFmtId="0" fontId="0" fillId="0" borderId="0" xfId="0"/>
    <xf numFmtId="0" fontId="0" fillId="5" borderId="0" xfId="0" applyFill="1"/>
    <xf numFmtId="0" fontId="22" fillId="0" borderId="0" xfId="0" applyFont="1" applyAlignment="1">
      <alignment horizontal="left"/>
    </xf>
    <xf numFmtId="0" fontId="1" fillId="0" borderId="0" xfId="0" applyFont="1"/>
    <xf numFmtId="0" fontId="10" fillId="0" borderId="0" xfId="0" applyFont="1" applyAlignment="1">
      <alignment wrapText="1"/>
    </xf>
    <xf numFmtId="0" fontId="0" fillId="5" borderId="0" xfId="0" applyFill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31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Fill="1" applyAlignment="1"/>
    <xf numFmtId="0" fontId="11" fillId="0" borderId="0" xfId="0" applyFont="1" applyAlignment="1"/>
    <xf numFmtId="0" fontId="0" fillId="0" borderId="0" xfId="0" applyAlignment="1"/>
    <xf numFmtId="0" fontId="16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0" xfId="0" applyFont="1"/>
  </cellXfs>
  <cellStyles count="5">
    <cellStyle name="Currency" xfId="1" builtinId="4"/>
    <cellStyle name="Currency 2" xfId="2"/>
    <cellStyle name="Normal" xfId="0" builtinId="0"/>
    <cellStyle name="Percent" xfId="3" builtinId="5"/>
    <cellStyle name="Percent 2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hartsheet" Target="chartsheets/sheet4.xml"/><Relationship Id="rId20" Type="http://schemas.openxmlformats.org/officeDocument/2006/relationships/worksheet" Target="worksheets/sheet6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Relationship Id="rId24" Type="http://schemas.openxmlformats.org/officeDocument/2006/relationships/calcChain" Target="calcChain.xml"/><Relationship Id="rId10" Type="http://schemas.openxmlformats.org/officeDocument/2006/relationships/chartsheet" Target="chartsheets/sheet5.xml"/><Relationship Id="rId11" Type="http://schemas.openxmlformats.org/officeDocument/2006/relationships/chartsheet" Target="chartsheets/sheet6.xml"/><Relationship Id="rId12" Type="http://schemas.openxmlformats.org/officeDocument/2006/relationships/chartsheet" Target="chartsheets/sheet7.xml"/><Relationship Id="rId13" Type="http://schemas.openxmlformats.org/officeDocument/2006/relationships/chartsheet" Target="chartsheets/sheet8.xml"/><Relationship Id="rId14" Type="http://schemas.openxmlformats.org/officeDocument/2006/relationships/chartsheet" Target="chartsheets/sheet9.xml"/><Relationship Id="rId15" Type="http://schemas.openxmlformats.org/officeDocument/2006/relationships/chartsheet" Target="chartsheets/sheet10.xml"/><Relationship Id="rId16" Type="http://schemas.openxmlformats.org/officeDocument/2006/relationships/chartsheet" Target="chartsheets/sheet11.xml"/><Relationship Id="rId17" Type="http://schemas.openxmlformats.org/officeDocument/2006/relationships/chartsheet" Target="chartsheets/sheet12.xml"/><Relationship Id="rId18" Type="http://schemas.openxmlformats.org/officeDocument/2006/relationships/chartsheet" Target="chartsheets/sheet13.xml"/><Relationship Id="rId19" Type="http://schemas.openxmlformats.org/officeDocument/2006/relationships/chartsheet" Target="chartsheets/sheet1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8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Units Sold to Customers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79771615008164"/>
        </c:manualLayout>
      </c:layout>
      <c:barChart>
        <c:barDir val="col"/>
        <c:grouping val="clustered"/>
        <c:ser>
          <c:idx val="0"/>
          <c:order val="0"/>
          <c:tx>
            <c:v>Units Sold to Customers</c:v>
          </c:tx>
          <c:spPr>
            <a:solidFill>
              <a:srgbClr val="4F81BD"/>
            </a:solidFill>
            <a:ln w="25400">
              <a:noFill/>
            </a:ln>
          </c:spPr>
          <c:val>
            <c:numRef>
              <c:f>'Sales&amp;CostofGoodsSold'!$C$157:$AL$157</c:f>
              <c:numCache>
                <c:formatCode>#,##0_)"units";\(#,##0\)"units"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845447944"/>
        <c:axId val="845443528"/>
      </c:barChart>
      <c:catAx>
        <c:axId val="845447944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45443528"/>
        <c:crosses val="autoZero"/>
        <c:lblAlgn val="ctr"/>
        <c:lblOffset val="100"/>
        <c:tickLblSkip val="1"/>
      </c:catAx>
      <c:valAx>
        <c:axId val="84544352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_)&quot;units&quot;;\(#,##0\)&quot;units&quot;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8454479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Gross Margin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21531631520533"/>
          <c:y val="0.0897226753670482"/>
          <c:w val="0.921198668146505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D0D0D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Stmts'!$C$60:$AL$60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051608"/>
        <c:axId val="574962344"/>
      </c:barChart>
      <c:catAx>
        <c:axId val="575051608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4962344"/>
        <c:crossesAt val="0.0"/>
        <c:lblAlgn val="ctr"/>
        <c:lblOffset val="100"/>
        <c:tickLblSkip val="1"/>
      </c:catAx>
      <c:valAx>
        <c:axId val="574962344"/>
        <c:scaling>
          <c:orientation val="minMax"/>
          <c:max val="1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750516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Operating Margin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65926748057719"/>
          <c:y val="0.0897226753670482"/>
          <c:w val="0.91675915649279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D0D0D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Stmts'!$C$61:$AL$61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4652488"/>
        <c:axId val="575135560"/>
      </c:barChart>
      <c:catAx>
        <c:axId val="574652488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135560"/>
        <c:crossesAt val="0.0"/>
        <c:lblAlgn val="ctr"/>
        <c:lblOffset val="100"/>
        <c:tickLblSkip val="1"/>
      </c:catAx>
      <c:valAx>
        <c:axId val="575135560"/>
        <c:scaling>
          <c:orientation val="minMax"/>
          <c:max val="2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746524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Net</a:t>
            </a:r>
            <a:r>
              <a:rPr lang="en-US" baseline="0"/>
              <a:t> </a:t>
            </a:r>
            <a:r>
              <a:rPr lang="en-US"/>
              <a:t>Margin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65926748057719"/>
          <c:y val="0.0897226753670482"/>
          <c:w val="0.91675915649279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7030A0"/>
            </a:solidFill>
            <a:ln w="25400">
              <a:noFill/>
            </a:ln>
          </c:spPr>
          <c:val>
            <c:numRef>
              <c:f>'Fin Stmts'!$C$62:$AL$62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847295784"/>
        <c:axId val="847556232"/>
      </c:barChart>
      <c:catAx>
        <c:axId val="847295784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47556232"/>
        <c:crossesAt val="0.0"/>
        <c:lblAlgn val="ctr"/>
        <c:lblOffset val="100"/>
        <c:tickLblSkip val="1"/>
      </c:catAx>
      <c:valAx>
        <c:axId val="847556232"/>
        <c:scaling>
          <c:orientation val="minMax"/>
          <c:max val="2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8472957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Return on Assets (ROA)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65926748057719"/>
          <c:y val="0.0897226753670482"/>
          <c:w val="0.91675915649279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Stmts'!$C$91:$AL$91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600104"/>
        <c:axId val="575589384"/>
      </c:barChart>
      <c:catAx>
        <c:axId val="575600104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589384"/>
        <c:crossesAt val="0.0"/>
        <c:lblAlgn val="ctr"/>
        <c:lblOffset val="100"/>
        <c:tickLblSkip val="1"/>
      </c:catAx>
      <c:valAx>
        <c:axId val="57558938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756001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Return on Equity (ROE)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743618201997781"/>
          <c:y val="0.0897226753670482"/>
          <c:w val="0.908990011098784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E46C0A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Stmts'!$C$92:$AL$92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547400"/>
        <c:axId val="575544696"/>
      </c:barChart>
      <c:catAx>
        <c:axId val="575547400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544696"/>
        <c:crossesAt val="0.0"/>
        <c:lblAlgn val="ctr"/>
        <c:lblOffset val="100"/>
        <c:tickLblSkip val="1"/>
      </c:catAx>
      <c:valAx>
        <c:axId val="57554469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755474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Units Sold to Customers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4"/>
          <c:w val="0.895671476137627"/>
          <c:h val="0.779771615008165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4F81BD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0.0</c:v>
              </c:pt>
            </c:numLit>
          </c:val>
        </c:ser>
        <c:gapWidth val="49"/>
        <c:axId val="575497880"/>
        <c:axId val="575493576"/>
      </c:barChart>
      <c:catAx>
        <c:axId val="575497880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493576"/>
        <c:crosses val="autoZero"/>
        <c:lblAlgn val="ctr"/>
        <c:lblOffset val="100"/>
        <c:tickLblSkip val="1"/>
      </c:catAx>
      <c:valAx>
        <c:axId val="57549357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54978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Inventory Received from Suppliers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79771615008164"/>
        </c:manualLayout>
      </c:layout>
      <c:barChart>
        <c:barDir val="col"/>
        <c:grouping val="clustered"/>
        <c:ser>
          <c:idx val="1"/>
          <c:order val="0"/>
          <c:tx>
            <c:v>Inventory Received</c:v>
          </c:tx>
          <c:spPr>
            <a:solidFill>
              <a:srgbClr val="C0504D"/>
            </a:solidFill>
            <a:ln w="25400">
              <a:noFill/>
            </a:ln>
          </c:spPr>
          <c:val>
            <c:numLit>
              <c:formatCode>General</c:formatCode>
              <c:ptCount val="1"/>
              <c:pt idx="0">
                <c:v>0.0</c:v>
              </c:pt>
            </c:numLit>
          </c:val>
        </c:ser>
        <c:gapWidth val="49"/>
        <c:axId val="575450248"/>
        <c:axId val="575444824"/>
      </c:barChart>
      <c:catAx>
        <c:axId val="57545024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444824"/>
        <c:crosses val="autoZero"/>
        <c:lblAlgn val="ctr"/>
        <c:lblOffset val="100"/>
        <c:tickLblSkip val="1"/>
      </c:catAx>
      <c:valAx>
        <c:axId val="57544482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54502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990254593175857"/>
          <c:w val="0.895671476137627"/>
          <c:h val="0.716438320209974"/>
        </c:manualLayout>
      </c:layout>
      <c:barChart>
        <c:barDir val="col"/>
        <c:grouping val="clustered"/>
        <c:ser>
          <c:idx val="0"/>
          <c:order val="0"/>
          <c:tx>
            <c:strRef>
              <c:f>'Fin Stmts'!$A$42</c:f>
              <c:strCache>
                <c:ptCount val="1"/>
                <c:pt idx="0">
                  <c:v>Net Cash Flow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Stmts'!$C$42:$AL$42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409256"/>
        <c:axId val="575401352"/>
      </c:barChart>
      <c:catAx>
        <c:axId val="575409256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401352"/>
        <c:crosses val="autoZero"/>
        <c:lblAlgn val="ctr"/>
        <c:lblOffset val="100"/>
        <c:tickLblSkip val="1"/>
      </c:catAx>
      <c:valAx>
        <c:axId val="575401352"/>
        <c:scaling>
          <c:orientation val="minMax"/>
          <c:max val="70000.0"/>
          <c:min val="-3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54092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End of Period Cash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115692388451444"/>
          <c:w val="0.895671476137627"/>
          <c:h val="0.69977139107611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val>
            <c:numRef>
              <c:f>'Fin Stmts'!$C$45:$AL$45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334392"/>
        <c:axId val="575325480"/>
      </c:barChart>
      <c:catAx>
        <c:axId val="575334392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325480"/>
        <c:crosses val="autoZero"/>
        <c:lblAlgn val="ctr"/>
        <c:lblOffset val="100"/>
        <c:tickLblSkip val="1"/>
      </c:catAx>
      <c:valAx>
        <c:axId val="575325480"/>
        <c:scaling>
          <c:orientation val="minMax"/>
          <c:max val="200000.0"/>
          <c:min val="-2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5334392"/>
        <c:crosses val="autoZero"/>
        <c:crossBetween val="between"/>
        <c:majorUnit val="20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Gross Revenue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val>
            <c:numRef>
              <c:f>'Fin Stmts'!$C$47:$AL$47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225864"/>
        <c:axId val="575158248"/>
      </c:barChart>
      <c:catAx>
        <c:axId val="575225864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158248"/>
        <c:crosses val="autoZero"/>
        <c:lblAlgn val="ctr"/>
        <c:lblOffset val="100"/>
        <c:tickLblSkip val="1"/>
      </c:catAx>
      <c:valAx>
        <c:axId val="575158248"/>
        <c:scaling>
          <c:orientation val="minMax"/>
          <c:max val="70000.0"/>
          <c:min val="-3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52258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Inventory Received from Suppliers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79771615008164"/>
        </c:manualLayout>
      </c:layout>
      <c:barChart>
        <c:barDir val="col"/>
        <c:grouping val="clustered"/>
        <c:ser>
          <c:idx val="1"/>
          <c:order val="0"/>
          <c:tx>
            <c:v>Inventory Received</c:v>
          </c:tx>
          <c:spPr>
            <a:solidFill>
              <a:srgbClr val="C0504D"/>
            </a:solidFill>
            <a:ln w="25400">
              <a:noFill/>
            </a:ln>
          </c:spPr>
          <c:val>
            <c:numRef>
              <c:f>'Sales&amp;CostofGoodsSold'!$C$154:$AL$154</c:f>
              <c:numCache>
                <c:formatCode>#,##0_)"units";\(#,##0\)"units"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848167384"/>
        <c:axId val="848148504"/>
      </c:barChart>
      <c:catAx>
        <c:axId val="848167384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48148504"/>
        <c:crosses val="autoZero"/>
        <c:lblAlgn val="ctr"/>
        <c:lblOffset val="100"/>
        <c:tickLblSkip val="1"/>
      </c:catAx>
      <c:valAx>
        <c:axId val="84814850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_)&quot;units&quot;;\(#,##0\)&quot;units&quot;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8481673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Operating Profit (EBIT)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val>
            <c:numRef>
              <c:f>'Fin Stmts'!$C$54:$AL$54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182328"/>
        <c:axId val="575185928"/>
      </c:barChart>
      <c:catAx>
        <c:axId val="57518232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185928"/>
        <c:crosses val="autoZero"/>
        <c:lblAlgn val="ctr"/>
        <c:lblOffset val="100"/>
        <c:tickLblSkip val="1"/>
      </c:catAx>
      <c:valAx>
        <c:axId val="575185928"/>
        <c:scaling>
          <c:orientation val="minMax"/>
          <c:max val="7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51823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Income Taxes (with automatic</a:t>
            </a:r>
            <a:r>
              <a:rPr lang="en-US" baseline="0"/>
              <a:t> Y-axis)</a:t>
            </a:r>
            <a:endParaRPr lang="en-US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Stmts'!$C$57:$AL$57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216744"/>
        <c:axId val="575220344"/>
      </c:barChart>
      <c:catAx>
        <c:axId val="575216744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220344"/>
        <c:crosses val="autoZero"/>
        <c:lblAlgn val="ctr"/>
        <c:lblOffset val="100"/>
        <c:tickLblSkip val="1"/>
      </c:catAx>
      <c:valAx>
        <c:axId val="57522034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52167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Income Taxes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5643044686432"/>
          <c:y val="0.11079845427781"/>
          <c:w val="0.895671476137627"/>
          <c:h val="0.70466553928229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Stmts'!$C$57:$AL$57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067080"/>
        <c:axId val="575047096"/>
      </c:barChart>
      <c:catAx>
        <c:axId val="575067080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047096"/>
        <c:crosses val="autoZero"/>
        <c:lblAlgn val="ctr"/>
        <c:lblOffset val="100"/>
        <c:tickLblSkip val="1"/>
      </c:catAx>
      <c:valAx>
        <c:axId val="575047096"/>
        <c:scaling>
          <c:orientation val="minMax"/>
          <c:max val="70000.0"/>
          <c:min val="-3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50670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Net Income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55748031496"/>
          <c:y val="0.139639632545932"/>
          <c:w val="0.87944251968504"/>
          <c:h val="0.67582414698162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50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Stmts'!$C$58:$AL$58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4960888"/>
        <c:axId val="574955480"/>
      </c:barChart>
      <c:catAx>
        <c:axId val="574960888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4955480"/>
        <c:crosses val="autoZero"/>
        <c:lblAlgn val="ctr"/>
        <c:lblOffset val="100"/>
        <c:tickLblSkip val="1"/>
      </c:catAx>
      <c:valAx>
        <c:axId val="574955480"/>
        <c:scaling>
          <c:orientation val="minMax"/>
          <c:max val="70000.0"/>
          <c:min val="-3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49608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2400"/>
            </a:pPr>
            <a:r>
              <a:rPr lang="en-US" sz="1800"/>
              <a:t>Owners Equity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5115894666888"/>
          <c:y val="0.138300262467192"/>
          <c:w val="0.844884105333112"/>
          <c:h val="0.64463832020997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D0D0D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Stmts'!$C$86:$AL$86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4907880"/>
        <c:axId val="574893384"/>
      </c:barChart>
      <c:catAx>
        <c:axId val="574907880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574893384"/>
        <c:crossesAt val="0.0"/>
        <c:lblAlgn val="ctr"/>
        <c:lblOffset val="100"/>
        <c:tickLblSkip val="1"/>
      </c:catAx>
      <c:valAx>
        <c:axId val="574893384"/>
        <c:scaling>
          <c:orientation val="minMax"/>
          <c:max val="500000.0"/>
          <c:min val="-10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 baseline="0"/>
            </a:pPr>
            <a:endParaRPr lang="en-US"/>
          </a:p>
        </c:txPr>
        <c:crossAx val="574907880"/>
        <c:crosses val="autoZero"/>
        <c:crossBetween val="between"/>
        <c:majorUnit val="50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Gross Margin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621531631520533"/>
          <c:y val="0.0897226753670482"/>
          <c:w val="0.921198668146505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D0D0D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Stmts'!$C$60:$AL$60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4851384"/>
        <c:axId val="574839048"/>
      </c:barChart>
      <c:catAx>
        <c:axId val="574851384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4839048"/>
        <c:crossesAt val="0.0"/>
        <c:lblAlgn val="ctr"/>
        <c:lblOffset val="100"/>
        <c:tickLblSkip val="1"/>
      </c:catAx>
      <c:valAx>
        <c:axId val="574839048"/>
        <c:scaling>
          <c:orientation val="minMax"/>
          <c:max val="1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748513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Operating Margin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16022180893505"/>
          <c:y val="0.146566935942081"/>
          <c:w val="0.907727085723128"/>
          <c:h val="0.72782137566895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D0D0D"/>
            </a:solidFill>
            <a:ln w="25400">
              <a:noFill/>
            </a:ln>
          </c:spPr>
          <c:val>
            <c:numRef>
              <c:f>'Fin Stmts'!$C$61:$AL$61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4819944"/>
        <c:axId val="574815448"/>
      </c:barChart>
      <c:catAx>
        <c:axId val="574819944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4815448"/>
        <c:crossesAt val="0.0"/>
        <c:lblAlgn val="ctr"/>
        <c:lblOffset val="100"/>
        <c:tickLblSkip val="1"/>
      </c:catAx>
      <c:valAx>
        <c:axId val="574815448"/>
        <c:scaling>
          <c:orientation val="minMax"/>
          <c:max val="2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748199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Net</a:t>
            </a:r>
            <a:r>
              <a:rPr lang="en-US" baseline="0"/>
              <a:t> Profit</a:t>
            </a:r>
            <a:r>
              <a:rPr lang="en-US"/>
              <a:t> Margin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02471596355868"/>
          <c:y val="0.127008432285678"/>
          <c:w val="0.909752840364414"/>
          <c:h val="0.67799886561650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7030A0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Stmts'!$C$62:$AL$62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4774952"/>
        <c:axId val="574771880"/>
      </c:barChart>
      <c:catAx>
        <c:axId val="574774952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4771880"/>
        <c:crossesAt val="0.0"/>
        <c:lblAlgn val="ctr"/>
        <c:lblOffset val="100"/>
        <c:tickLblSkip val="1"/>
      </c:catAx>
      <c:valAx>
        <c:axId val="574771880"/>
        <c:scaling>
          <c:orientation val="minMax"/>
          <c:max val="2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747749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Return on Assets (ROA)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61372510741402"/>
          <c:y val="0.117770295763423"/>
          <c:w val="0.90310003342119"/>
          <c:h val="0.69826861257184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Stmts'!$C$91:$AL$91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4737928"/>
        <c:axId val="574731608"/>
      </c:barChart>
      <c:catAx>
        <c:axId val="574737928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4731608"/>
        <c:crossesAt val="0.0"/>
        <c:lblAlgn val="ctr"/>
        <c:lblOffset val="100"/>
        <c:tickLblSkip val="1"/>
      </c:catAx>
      <c:valAx>
        <c:axId val="57473160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747379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Return on Equity (ROE)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418897637795"/>
          <c:y val="0.12718961857964"/>
          <c:w val="0.891631496062993"/>
          <c:h val="0.68769590423404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E46C0A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Stmts'!$C$92:$AL$92</c:f>
              <c:numCache>
                <c:formatCode>0.0%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4672984"/>
        <c:axId val="574668856"/>
      </c:barChart>
      <c:catAx>
        <c:axId val="574672984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4668856"/>
        <c:crossesAt val="0.0"/>
        <c:lblAlgn val="ctr"/>
        <c:lblOffset val="100"/>
        <c:tickLblSkip val="1"/>
      </c:catAx>
      <c:valAx>
        <c:axId val="57466885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crossAx val="5746729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1" l="0.700000000000001" r="0.700000000000001" t="0.750000000000001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79771615008163"/>
        </c:manualLayout>
      </c:layout>
      <c:barChart>
        <c:barDir val="col"/>
        <c:grouping val="clustered"/>
        <c:ser>
          <c:idx val="0"/>
          <c:order val="0"/>
          <c:tx>
            <c:strRef>
              <c:f>'Fin Stmts'!$A$42</c:f>
              <c:strCache>
                <c:ptCount val="1"/>
                <c:pt idx="0">
                  <c:v>Net Cash Flow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Stmts'!$C$42:$AL$42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848030952"/>
        <c:axId val="848015320"/>
      </c:barChart>
      <c:catAx>
        <c:axId val="848030952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48015320"/>
        <c:crosses val="autoZero"/>
        <c:lblAlgn val="ctr"/>
        <c:lblOffset val="100"/>
        <c:tickLblSkip val="1"/>
      </c:catAx>
      <c:valAx>
        <c:axId val="84801532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8480309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End of Period Cash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7977161500816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val>
            <c:numRef>
              <c:f>'Fin Stmts'!$C$45:$AL$45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847851480"/>
        <c:axId val="847715368"/>
      </c:barChart>
      <c:catAx>
        <c:axId val="847851480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47715368"/>
        <c:crosses val="autoZero"/>
        <c:lblAlgn val="ctr"/>
        <c:lblOffset val="100"/>
        <c:tickLblSkip val="1"/>
      </c:catAx>
      <c:valAx>
        <c:axId val="84771536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8478514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Gross Revenue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val>
            <c:numRef>
              <c:f>'Fin Stmts'!$C$47:$AL$47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847374120"/>
        <c:axId val="847367656"/>
      </c:barChart>
      <c:catAx>
        <c:axId val="847374120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47367656"/>
        <c:crosses val="autoZero"/>
        <c:lblAlgn val="ctr"/>
        <c:lblOffset val="100"/>
        <c:tickLblSkip val="1"/>
      </c:catAx>
      <c:valAx>
        <c:axId val="847367656"/>
        <c:scaling>
          <c:orientation val="minMax"/>
          <c:max val="70000.0"/>
          <c:min val="-3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8473741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Operating Profit 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val>
            <c:numRef>
              <c:f>'Fin Stmts'!$C$54:$AL$54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847272792"/>
        <c:axId val="847263880"/>
      </c:barChart>
      <c:catAx>
        <c:axId val="847272792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47263880"/>
        <c:crosses val="autoZero"/>
        <c:lblAlgn val="ctr"/>
        <c:lblOffset val="100"/>
        <c:tickLblSkip val="1"/>
      </c:catAx>
      <c:valAx>
        <c:axId val="847263880"/>
        <c:scaling>
          <c:orientation val="minMax"/>
          <c:max val="7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8472727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Income Taxes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846655791190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Stmts'!$C$57:$AL$57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370680"/>
        <c:axId val="575398104"/>
      </c:barChart>
      <c:catAx>
        <c:axId val="575370680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398104"/>
        <c:crosses val="autoZero"/>
        <c:lblAlgn val="ctr"/>
        <c:lblOffset val="100"/>
        <c:tickLblSkip val="1"/>
      </c:catAx>
      <c:valAx>
        <c:axId val="575398104"/>
        <c:scaling>
          <c:orientation val="minMax"/>
          <c:max val="70000.0"/>
          <c:min val="-3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53706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Net Profit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76803551609327"/>
          <c:y val="0.0897226753670482"/>
          <c:w val="0.895671476137627"/>
          <c:h val="0.78249048395867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50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Stmts'!$C$58:$AL$58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4689768"/>
        <c:axId val="575118200"/>
      </c:barChart>
      <c:catAx>
        <c:axId val="574689768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75118200"/>
        <c:crosses val="autoZero"/>
        <c:lblAlgn val="ctr"/>
        <c:lblOffset val="100"/>
        <c:tickLblSkip val="1"/>
      </c:catAx>
      <c:valAx>
        <c:axId val="575118200"/>
        <c:scaling>
          <c:orientation val="minMax"/>
          <c:max val="70000.0"/>
          <c:min val="-3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crossAx val="5746897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Owners Equity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887902330743618"/>
          <c:y val="0.139749864056552"/>
          <c:w val="0.894561598224195"/>
          <c:h val="0.73463839042958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D0D0D"/>
            </a:solidFill>
            <a:ln w="25400">
              <a:noFill/>
            </a:ln>
          </c:spPr>
          <c:cat>
            <c:numRef>
              <c:f>'Fin Stmts'!$C$20:$AL$20</c:f>
              <c:numCache>
                <c:formatCode>"Month "0</c:formatCode>
                <c:ptCount val="3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</c:numCache>
            </c:numRef>
          </c:cat>
          <c:val>
            <c:numRef>
              <c:f>'Fin Stmts'!$C$86:$AL$86</c:f>
              <c:numCache>
                <c:formatCode>\$#,##0_);\(\$#,##0\)</c:formatCode>
                <c:ptCount val="3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val>
        </c:ser>
        <c:gapWidth val="49"/>
        <c:axId val="575472984"/>
        <c:axId val="575363672"/>
      </c:barChart>
      <c:catAx>
        <c:axId val="575472984"/>
        <c:scaling>
          <c:orientation val="minMax"/>
        </c:scaling>
        <c:axPos val="b"/>
        <c:numFmt formatCode="&quot;Month &quot;0" sourceLinked="1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575363672"/>
        <c:crossesAt val="0.0"/>
        <c:lblAlgn val="ctr"/>
        <c:lblOffset val="100"/>
        <c:tickLblSkip val="1"/>
      </c:catAx>
      <c:valAx>
        <c:axId val="575363672"/>
        <c:scaling>
          <c:orientation val="minMax"/>
          <c:max val="500000.0"/>
          <c:min val="-100000.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_);\(\$#,##0\)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 baseline="0"/>
            </a:pPr>
            <a:endParaRPr lang="en-US"/>
          </a:p>
        </c:txPr>
        <c:crossAx val="575472984"/>
        <c:crosses val="autoZero"/>
        <c:crossBetween val="between"/>
        <c:majorUnit val="50000.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dispBlanksAs val="gap"/>
  </c:chart>
  <c:spPr>
    <a:solidFill>
      <a:srgbClr val="FFFFFF"/>
    </a:solidFill>
    <a:ln w="3175">
      <a:solidFill>
        <a:srgbClr val="808080"/>
      </a:solidFill>
      <a:prstDash val="solid"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7" right="0.7" top="0.75" bottom="0.75" header="0.3" footer="0.3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25.xml"/><Relationship Id="rId12" Type="http://schemas.openxmlformats.org/officeDocument/2006/relationships/chart" Target="../charts/chart26.xml"/><Relationship Id="rId13" Type="http://schemas.openxmlformats.org/officeDocument/2006/relationships/chart" Target="../charts/chart27.xml"/><Relationship Id="rId14" Type="http://schemas.openxmlformats.org/officeDocument/2006/relationships/chart" Target="../charts/chart28.xml"/><Relationship Id="rId15" Type="http://schemas.openxmlformats.org/officeDocument/2006/relationships/chart" Target="../charts/chart29.xml"/><Relationship Id="rId1" Type="http://schemas.openxmlformats.org/officeDocument/2006/relationships/chart" Target="../charts/chart15.xml"/><Relationship Id="rId2" Type="http://schemas.openxmlformats.org/officeDocument/2006/relationships/chart" Target="../charts/chart16.xml"/><Relationship Id="rId3" Type="http://schemas.openxmlformats.org/officeDocument/2006/relationships/chart" Target="../charts/chart17.xml"/><Relationship Id="rId4" Type="http://schemas.openxmlformats.org/officeDocument/2006/relationships/chart" Target="../charts/chart18.xml"/><Relationship Id="rId5" Type="http://schemas.openxmlformats.org/officeDocument/2006/relationships/chart" Target="../charts/chart19.xml"/><Relationship Id="rId6" Type="http://schemas.openxmlformats.org/officeDocument/2006/relationships/chart" Target="../charts/chart20.xml"/><Relationship Id="rId7" Type="http://schemas.openxmlformats.org/officeDocument/2006/relationships/chart" Target="../charts/chart21.xml"/><Relationship Id="rId8" Type="http://schemas.openxmlformats.org/officeDocument/2006/relationships/chart" Target="../charts/chart22.xml"/><Relationship Id="rId9" Type="http://schemas.openxmlformats.org/officeDocument/2006/relationships/chart" Target="../charts/chart23.xml"/><Relationship Id="rId10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4905375</xdr:colOff>
      <xdr:row>0</xdr:row>
      <xdr:rowOff>3790950</xdr:rowOff>
    </xdr:to>
    <xdr:graphicFrame macro="">
      <xdr:nvGraphicFramePr>
        <xdr:cNvPr id="23598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1</xdr:row>
      <xdr:rowOff>0</xdr:rowOff>
    </xdr:from>
    <xdr:to>
      <xdr:col>0</xdr:col>
      <xdr:colOff>4895850</xdr:colOff>
      <xdr:row>2</xdr:row>
      <xdr:rowOff>0</xdr:rowOff>
    </xdr:to>
    <xdr:graphicFrame macro="">
      <xdr:nvGraphicFramePr>
        <xdr:cNvPr id="23599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2</xdr:row>
      <xdr:rowOff>0</xdr:rowOff>
    </xdr:from>
    <xdr:to>
      <xdr:col>0</xdr:col>
      <xdr:colOff>4914900</xdr:colOff>
      <xdr:row>3</xdr:row>
      <xdr:rowOff>0</xdr:rowOff>
    </xdr:to>
    <xdr:graphicFrame macro="">
      <xdr:nvGraphicFramePr>
        <xdr:cNvPr id="23600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0</xdr:colOff>
      <xdr:row>3</xdr:row>
      <xdr:rowOff>0</xdr:rowOff>
    </xdr:from>
    <xdr:to>
      <xdr:col>0</xdr:col>
      <xdr:colOff>4914900</xdr:colOff>
      <xdr:row>4</xdr:row>
      <xdr:rowOff>0</xdr:rowOff>
    </xdr:to>
    <xdr:graphicFrame macro="">
      <xdr:nvGraphicFramePr>
        <xdr:cNvPr id="23601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0</xdr:colOff>
      <xdr:row>4</xdr:row>
      <xdr:rowOff>0</xdr:rowOff>
    </xdr:from>
    <xdr:to>
      <xdr:col>0</xdr:col>
      <xdr:colOff>4895850</xdr:colOff>
      <xdr:row>5</xdr:row>
      <xdr:rowOff>0</xdr:rowOff>
    </xdr:to>
    <xdr:graphicFrame macro="">
      <xdr:nvGraphicFramePr>
        <xdr:cNvPr id="23602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0</xdr:colOff>
      <xdr:row>5</xdr:row>
      <xdr:rowOff>0</xdr:rowOff>
    </xdr:from>
    <xdr:to>
      <xdr:col>0</xdr:col>
      <xdr:colOff>4895850</xdr:colOff>
      <xdr:row>5</xdr:row>
      <xdr:rowOff>3810000</xdr:rowOff>
    </xdr:to>
    <xdr:graphicFrame macro="">
      <xdr:nvGraphicFramePr>
        <xdr:cNvPr id="23603" name="Chart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0</xdr:col>
      <xdr:colOff>0</xdr:colOff>
      <xdr:row>7</xdr:row>
      <xdr:rowOff>0</xdr:rowOff>
    </xdr:from>
    <xdr:to>
      <xdr:col>0</xdr:col>
      <xdr:colOff>4867275</xdr:colOff>
      <xdr:row>7</xdr:row>
      <xdr:rowOff>3695700</xdr:rowOff>
    </xdr:to>
    <xdr:graphicFrame macro="">
      <xdr:nvGraphicFramePr>
        <xdr:cNvPr id="23604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9525</xdr:colOff>
      <xdr:row>6</xdr:row>
      <xdr:rowOff>0</xdr:rowOff>
    </xdr:from>
    <xdr:to>
      <xdr:col>0</xdr:col>
      <xdr:colOff>4914900</xdr:colOff>
      <xdr:row>7</xdr:row>
      <xdr:rowOff>0</xdr:rowOff>
    </xdr:to>
    <xdr:graphicFrame macro="">
      <xdr:nvGraphicFramePr>
        <xdr:cNvPr id="23605" name="Chart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0</xdr:col>
      <xdr:colOff>0</xdr:colOff>
      <xdr:row>8</xdr:row>
      <xdr:rowOff>0</xdr:rowOff>
    </xdr:from>
    <xdr:to>
      <xdr:col>0</xdr:col>
      <xdr:colOff>4895850</xdr:colOff>
      <xdr:row>9</xdr:row>
      <xdr:rowOff>0</xdr:rowOff>
    </xdr:to>
    <xdr:graphicFrame macro="">
      <xdr:nvGraphicFramePr>
        <xdr:cNvPr id="23606" name="Chart 9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0</xdr:col>
      <xdr:colOff>0</xdr:colOff>
      <xdr:row>9</xdr:row>
      <xdr:rowOff>0</xdr:rowOff>
    </xdr:from>
    <xdr:to>
      <xdr:col>0</xdr:col>
      <xdr:colOff>4905375</xdr:colOff>
      <xdr:row>10</xdr:row>
      <xdr:rowOff>0</xdr:rowOff>
    </xdr:to>
    <xdr:graphicFrame macro="">
      <xdr:nvGraphicFramePr>
        <xdr:cNvPr id="23607" name="Chart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0</xdr:col>
      <xdr:colOff>0</xdr:colOff>
      <xdr:row>10</xdr:row>
      <xdr:rowOff>0</xdr:rowOff>
    </xdr:from>
    <xdr:to>
      <xdr:col>0</xdr:col>
      <xdr:colOff>4905375</xdr:colOff>
      <xdr:row>11</xdr:row>
      <xdr:rowOff>0</xdr:rowOff>
    </xdr:to>
    <xdr:graphicFrame macro="">
      <xdr:nvGraphicFramePr>
        <xdr:cNvPr id="23608" name="Chart 1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0</xdr:col>
      <xdr:colOff>0</xdr:colOff>
      <xdr:row>11</xdr:row>
      <xdr:rowOff>0</xdr:rowOff>
    </xdr:from>
    <xdr:to>
      <xdr:col>0</xdr:col>
      <xdr:colOff>4914900</xdr:colOff>
      <xdr:row>11</xdr:row>
      <xdr:rowOff>3790950</xdr:rowOff>
    </xdr:to>
    <xdr:graphicFrame macro="">
      <xdr:nvGraphicFramePr>
        <xdr:cNvPr id="23609" name="Chart 1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0</xdr:col>
      <xdr:colOff>0</xdr:colOff>
      <xdr:row>12</xdr:row>
      <xdr:rowOff>0</xdr:rowOff>
    </xdr:from>
    <xdr:to>
      <xdr:col>0</xdr:col>
      <xdr:colOff>4905375</xdr:colOff>
      <xdr:row>13</xdr:row>
      <xdr:rowOff>0</xdr:rowOff>
    </xdr:to>
    <xdr:graphicFrame macro="">
      <xdr:nvGraphicFramePr>
        <xdr:cNvPr id="23610" name="Chart 1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0</xdr:colOff>
      <xdr:row>13</xdr:row>
      <xdr:rowOff>0</xdr:rowOff>
    </xdr:from>
    <xdr:to>
      <xdr:col>0</xdr:col>
      <xdr:colOff>4905375</xdr:colOff>
      <xdr:row>14</xdr:row>
      <xdr:rowOff>19050</xdr:rowOff>
    </xdr:to>
    <xdr:graphicFrame macro="">
      <xdr:nvGraphicFramePr>
        <xdr:cNvPr id="23611" name="Chart 1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0</xdr:colOff>
      <xdr:row>14</xdr:row>
      <xdr:rowOff>0</xdr:rowOff>
    </xdr:from>
    <xdr:to>
      <xdr:col>0</xdr:col>
      <xdr:colOff>4895850</xdr:colOff>
      <xdr:row>14</xdr:row>
      <xdr:rowOff>3790950</xdr:rowOff>
    </xdr:to>
    <xdr:graphicFrame macro="">
      <xdr:nvGraphicFramePr>
        <xdr:cNvPr id="23612" name="Chart 1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rgb="FFFFFF00"/>
    <pageSetUpPr fitToPage="1"/>
  </sheetPr>
  <dimension ref="A1:K50"/>
  <sheetViews>
    <sheetView tabSelected="1" zoomScale="90" zoomScaleNormal="90" zoomScalePageLayoutView="90" workbookViewId="0">
      <pane xSplit="2" ySplit="5" topLeftCell="C6" activePane="bottomRight" state="frozen"/>
      <selection activeCell="D2" sqref="D2:K2"/>
      <selection pane="topRight" activeCell="D2" sqref="D2:K2"/>
      <selection pane="bottomLeft" activeCell="D2" sqref="D2:K2"/>
      <selection pane="bottomRight" activeCell="C8" sqref="C8"/>
    </sheetView>
  </sheetViews>
  <sheetFormatPr baseColWidth="10" defaultColWidth="11" defaultRowHeight="13"/>
  <cols>
    <col min="1" max="1" width="2.5703125" style="1" customWidth="1"/>
    <col min="2" max="2" width="34.5703125" customWidth="1"/>
    <col min="3" max="3" width="12.5703125" bestFit="1" customWidth="1"/>
  </cols>
  <sheetData>
    <row r="1" spans="1:11" s="189" customFormat="1">
      <c r="A1" s="195" t="s">
        <v>164</v>
      </c>
      <c r="B1" s="195"/>
      <c r="C1" s="195"/>
      <c r="D1" s="195"/>
    </row>
    <row r="2" spans="1:11" s="189" customFormat="1">
      <c r="A2" s="1"/>
    </row>
    <row r="3" spans="1:11" ht="25">
      <c r="A3" s="118" t="s">
        <v>105</v>
      </c>
      <c r="D3" s="149"/>
    </row>
    <row r="4" spans="1:11">
      <c r="A4" s="3" t="s">
        <v>181</v>
      </c>
      <c r="D4" s="189"/>
      <c r="E4" s="189"/>
      <c r="F4" s="189"/>
      <c r="G4" s="189"/>
      <c r="H4" s="189"/>
      <c r="I4" s="189"/>
      <c r="J4" s="189"/>
      <c r="K4" s="189"/>
    </row>
    <row r="5" spans="1:11" ht="23.25" customHeight="1">
      <c r="A5" s="115" t="s">
        <v>107</v>
      </c>
      <c r="C5" s="2" t="s">
        <v>191</v>
      </c>
    </row>
    <row r="6" spans="1:11">
      <c r="C6" s="2" t="s">
        <v>192</v>
      </c>
    </row>
    <row r="7" spans="1:11">
      <c r="A7" s="1" t="s">
        <v>185</v>
      </c>
      <c r="C7" s="116"/>
    </row>
    <row r="8" spans="1:11">
      <c r="B8" t="s">
        <v>218</v>
      </c>
      <c r="C8" s="168">
        <v>0</v>
      </c>
    </row>
    <row r="9" spans="1:11">
      <c r="B9" t="s">
        <v>217</v>
      </c>
      <c r="C9" s="168">
        <v>0</v>
      </c>
    </row>
    <row r="10" spans="1:11">
      <c r="B10" t="s">
        <v>85</v>
      </c>
      <c r="C10" s="168">
        <v>0</v>
      </c>
    </row>
    <row r="11" spans="1:11">
      <c r="B11" t="s">
        <v>260</v>
      </c>
      <c r="C11" s="168">
        <v>0</v>
      </c>
    </row>
    <row r="12" spans="1:11">
      <c r="B12" t="s">
        <v>261</v>
      </c>
      <c r="C12" s="168">
        <v>0</v>
      </c>
    </row>
    <row r="13" spans="1:11">
      <c r="B13" t="s">
        <v>262</v>
      </c>
      <c r="C13" s="168">
        <v>0</v>
      </c>
    </row>
    <row r="14" spans="1:11">
      <c r="B14" t="s">
        <v>263</v>
      </c>
      <c r="C14" s="168">
        <v>0</v>
      </c>
    </row>
    <row r="15" spans="1:11">
      <c r="B15" t="s">
        <v>264</v>
      </c>
      <c r="C15" s="168">
        <v>0</v>
      </c>
    </row>
    <row r="16" spans="1:11">
      <c r="B16" t="s">
        <v>265</v>
      </c>
      <c r="C16" s="168">
        <v>0</v>
      </c>
    </row>
    <row r="17" spans="1:5">
      <c r="B17" t="s">
        <v>212</v>
      </c>
      <c r="C17" s="168">
        <v>0</v>
      </c>
    </row>
    <row r="18" spans="1:5">
      <c r="B18" t="s">
        <v>213</v>
      </c>
      <c r="C18" s="168">
        <v>0</v>
      </c>
    </row>
    <row r="19" spans="1:5">
      <c r="B19" t="s">
        <v>86</v>
      </c>
      <c r="C19" s="168">
        <v>0</v>
      </c>
    </row>
    <row r="20" spans="1:5">
      <c r="B20" t="s">
        <v>87</v>
      </c>
      <c r="C20" s="168">
        <v>0</v>
      </c>
    </row>
    <row r="21" spans="1:5">
      <c r="B21" t="s">
        <v>214</v>
      </c>
      <c r="C21" s="168">
        <v>0</v>
      </c>
    </row>
    <row r="22" spans="1:5">
      <c r="B22" t="s">
        <v>215</v>
      </c>
      <c r="C22" s="168">
        <v>0</v>
      </c>
    </row>
    <row r="23" spans="1:5">
      <c r="B23" t="s">
        <v>216</v>
      </c>
      <c r="C23" s="169">
        <v>0</v>
      </c>
    </row>
    <row r="24" spans="1:5">
      <c r="A24" s="1" t="s">
        <v>186</v>
      </c>
      <c r="C24" s="116">
        <f>SUM(C8:C23)</f>
        <v>0</v>
      </c>
    </row>
    <row r="25" spans="1:5">
      <c r="C25" s="116"/>
    </row>
    <row r="26" spans="1:5">
      <c r="C26" s="117" t="s">
        <v>248</v>
      </c>
      <c r="D26" s="2" t="s">
        <v>249</v>
      </c>
      <c r="E26" s="2" t="s">
        <v>191</v>
      </c>
    </row>
    <row r="27" spans="1:5">
      <c r="C27" s="117" t="s">
        <v>250</v>
      </c>
      <c r="D27" s="2" t="s">
        <v>251</v>
      </c>
      <c r="E27" s="2" t="s">
        <v>192</v>
      </c>
    </row>
    <row r="28" spans="1:5">
      <c r="A28" s="1" t="s">
        <v>187</v>
      </c>
      <c r="C28" s="116"/>
    </row>
    <row r="29" spans="1:5">
      <c r="B29" t="s">
        <v>93</v>
      </c>
      <c r="C29" s="168">
        <v>0</v>
      </c>
      <c r="D29" s="170">
        <v>0</v>
      </c>
      <c r="E29" s="116">
        <f>+C29*D29</f>
        <v>0</v>
      </c>
    </row>
    <row r="30" spans="1:5">
      <c r="B30" t="s">
        <v>94</v>
      </c>
      <c r="C30" s="168">
        <v>0</v>
      </c>
      <c r="D30" s="170">
        <v>0</v>
      </c>
      <c r="E30" s="116">
        <f>+C30*D30</f>
        <v>0</v>
      </c>
    </row>
    <row r="31" spans="1:5">
      <c r="B31" t="s">
        <v>95</v>
      </c>
      <c r="C31" s="168">
        <v>0</v>
      </c>
      <c r="D31" s="170">
        <v>0</v>
      </c>
      <c r="E31" s="116">
        <f>+C31*D31</f>
        <v>0</v>
      </c>
    </row>
    <row r="32" spans="1:5">
      <c r="B32" t="s">
        <v>3</v>
      </c>
      <c r="C32" s="169">
        <v>0</v>
      </c>
      <c r="D32" s="171">
        <v>0</v>
      </c>
      <c r="E32" s="116">
        <f>+C32*D32</f>
        <v>0</v>
      </c>
    </row>
    <row r="33" spans="1:5">
      <c r="A33" s="1" t="s">
        <v>188</v>
      </c>
      <c r="C33" s="116">
        <f>SUM(C29:C32)</f>
        <v>0</v>
      </c>
      <c r="D33" s="79">
        <f>SUM(D29:D32)</f>
        <v>0</v>
      </c>
      <c r="E33" s="116">
        <f>SUM(E29:E32)</f>
        <v>0</v>
      </c>
    </row>
    <row r="34" spans="1:5">
      <c r="C34" s="116"/>
    </row>
    <row r="35" spans="1:5">
      <c r="C35" s="117" t="s">
        <v>191</v>
      </c>
    </row>
    <row r="36" spans="1:5">
      <c r="C36" s="117" t="s">
        <v>192</v>
      </c>
    </row>
    <row r="37" spans="1:5">
      <c r="A37" s="1" t="s">
        <v>189</v>
      </c>
      <c r="C37" s="116"/>
    </row>
    <row r="38" spans="1:5">
      <c r="B38" t="s">
        <v>88</v>
      </c>
      <c r="C38" s="168">
        <v>0</v>
      </c>
    </row>
    <row r="39" spans="1:5">
      <c r="B39" t="s">
        <v>91</v>
      </c>
      <c r="C39" s="168">
        <v>0</v>
      </c>
    </row>
    <row r="40" spans="1:5">
      <c r="B40" t="s">
        <v>90</v>
      </c>
      <c r="C40" s="168">
        <v>0</v>
      </c>
    </row>
    <row r="41" spans="1:5">
      <c r="B41" t="s">
        <v>225</v>
      </c>
      <c r="C41" s="168">
        <v>0</v>
      </c>
    </row>
    <row r="42" spans="1:5">
      <c r="B42" t="s">
        <v>252</v>
      </c>
      <c r="C42" s="168">
        <v>0</v>
      </c>
    </row>
    <row r="43" spans="1:5">
      <c r="B43" t="s">
        <v>92</v>
      </c>
      <c r="C43" s="168">
        <v>0</v>
      </c>
    </row>
    <row r="44" spans="1:5">
      <c r="B44" t="s">
        <v>4</v>
      </c>
      <c r="C44" s="168">
        <v>0</v>
      </c>
    </row>
    <row r="45" spans="1:5">
      <c r="B45" t="s">
        <v>95</v>
      </c>
      <c r="C45" s="168">
        <v>0</v>
      </c>
    </row>
    <row r="46" spans="1:5">
      <c r="B46" t="s">
        <v>3</v>
      </c>
      <c r="C46" s="169">
        <v>0</v>
      </c>
    </row>
    <row r="47" spans="1:5">
      <c r="A47" s="1" t="s">
        <v>190</v>
      </c>
      <c r="C47" s="116">
        <f>SUM(C38:C46)</f>
        <v>0</v>
      </c>
    </row>
    <row r="48" spans="1:5">
      <c r="C48" s="116"/>
    </row>
    <row r="49" spans="1:3" ht="20">
      <c r="A49" s="115" t="s">
        <v>108</v>
      </c>
      <c r="C49" s="116">
        <f>+C24+C33+C47</f>
        <v>0</v>
      </c>
    </row>
    <row r="50" spans="1:3">
      <c r="C50" s="116"/>
    </row>
  </sheetData>
  <sheetCalcPr fullCalcOnLoad="1"/>
  <mergeCells count="1">
    <mergeCell ref="A1:D1"/>
  </mergeCells>
  <phoneticPr fontId="4" type="noConversion"/>
  <pageMargins left="0.75" right="0.75" top="1" bottom="1" header="0.5" footer="0.5"/>
  <headerFooter alignWithMargins="0">
    <oddFooter>&amp;LFinance Without Fear - Business Forecasting Model &amp;R(c) 2011 - Institute for Finance and Entrepreneurship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rgb="FFFFFF00"/>
    <pageSetUpPr fitToPage="1"/>
  </sheetPr>
  <dimension ref="A1:AL63"/>
  <sheetViews>
    <sheetView zoomScale="90" zoomScaleNormal="90" zoomScalePageLayoutView="90" workbookViewId="0">
      <selection activeCell="C8" sqref="C8"/>
    </sheetView>
  </sheetViews>
  <sheetFormatPr baseColWidth="10" defaultColWidth="11" defaultRowHeight="13"/>
  <cols>
    <col min="1" max="1" width="3.7109375" customWidth="1"/>
    <col min="2" max="2" width="24.42578125" customWidth="1"/>
    <col min="3" max="3" width="11" style="23"/>
    <col min="4" max="4" width="12.42578125" customWidth="1"/>
    <col min="6" max="6" width="13.42578125" customWidth="1"/>
    <col min="7" max="7" width="9.42578125" customWidth="1"/>
    <col min="9" max="9" width="11.42578125" bestFit="1" customWidth="1"/>
  </cols>
  <sheetData>
    <row r="1" spans="1:11" s="189" customFormat="1">
      <c r="A1" s="195" t="s">
        <v>164</v>
      </c>
      <c r="B1" s="195"/>
      <c r="C1" s="195"/>
      <c r="D1" s="195"/>
    </row>
    <row r="2" spans="1:11" s="189" customFormat="1">
      <c r="C2" s="23"/>
    </row>
    <row r="3" spans="1:11" ht="25">
      <c r="A3" s="119" t="s">
        <v>109</v>
      </c>
      <c r="B3" s="7"/>
      <c r="C3" s="25"/>
      <c r="D3" s="7"/>
      <c r="E3" s="7"/>
      <c r="F3" s="8"/>
      <c r="G3" s="7"/>
    </row>
    <row r="4" spans="1:11">
      <c r="A4" s="27" t="str">
        <f>+'Startup Expenses'!A4</f>
        <v>Enter Company Name Here</v>
      </c>
      <c r="B4" s="7"/>
      <c r="C4" s="25"/>
      <c r="D4" s="7"/>
      <c r="E4" s="7"/>
      <c r="F4" s="7"/>
      <c r="G4" s="7"/>
      <c r="H4" s="7"/>
      <c r="I4" s="7"/>
      <c r="J4" s="7"/>
      <c r="K4" s="7"/>
    </row>
    <row r="5" spans="1:11">
      <c r="A5" s="19"/>
      <c r="B5" s="7"/>
      <c r="C5" s="25"/>
      <c r="D5" s="7"/>
      <c r="E5" s="7"/>
      <c r="F5" s="8"/>
      <c r="G5" s="7"/>
    </row>
    <row r="6" spans="1:11">
      <c r="A6" s="7"/>
      <c r="B6" s="7"/>
      <c r="C6" s="28" t="s">
        <v>279</v>
      </c>
      <c r="D6" s="7"/>
      <c r="E6" s="7"/>
      <c r="F6" s="8"/>
      <c r="G6" s="7"/>
    </row>
    <row r="7" spans="1:11">
      <c r="A7" s="19" t="s">
        <v>254</v>
      </c>
      <c r="B7" s="7"/>
      <c r="C7" s="25"/>
      <c r="D7" s="7"/>
      <c r="E7" s="7"/>
      <c r="F7" s="8"/>
      <c r="G7" s="7"/>
    </row>
    <row r="8" spans="1:11">
      <c r="A8" s="19"/>
      <c r="B8" s="7" t="s">
        <v>234</v>
      </c>
      <c r="C8" s="172">
        <v>0</v>
      </c>
      <c r="D8" s="7"/>
      <c r="E8" s="7"/>
      <c r="F8" s="8"/>
      <c r="G8" s="7"/>
    </row>
    <row r="9" spans="1:11">
      <c r="A9" s="19"/>
      <c r="B9" s="7" t="s">
        <v>182</v>
      </c>
      <c r="C9" s="172"/>
      <c r="D9" s="7"/>
      <c r="E9" s="7"/>
      <c r="F9" s="8"/>
      <c r="G9" s="7"/>
    </row>
    <row r="10" spans="1:11">
      <c r="A10" s="19"/>
      <c r="B10" s="7" t="s">
        <v>132</v>
      </c>
      <c r="C10" s="172"/>
      <c r="D10" s="7"/>
      <c r="E10" s="7"/>
      <c r="F10" s="8"/>
      <c r="G10" s="7"/>
    </row>
    <row r="11" spans="1:11">
      <c r="A11" s="19"/>
      <c r="B11" s="7" t="s">
        <v>235</v>
      </c>
      <c r="C11" s="172"/>
      <c r="D11" s="7"/>
      <c r="E11" s="7"/>
      <c r="F11" s="8"/>
      <c r="G11" s="7"/>
    </row>
    <row r="12" spans="1:11">
      <c r="A12" s="19"/>
      <c r="B12" s="7" t="s">
        <v>236</v>
      </c>
      <c r="C12" s="172"/>
      <c r="D12" s="7"/>
      <c r="E12" s="7"/>
      <c r="F12" s="8"/>
      <c r="G12" s="7"/>
    </row>
    <row r="13" spans="1:11">
      <c r="A13" s="19"/>
      <c r="B13" s="7" t="s">
        <v>229</v>
      </c>
      <c r="C13" s="172"/>
      <c r="D13" s="7"/>
      <c r="E13" s="7"/>
      <c r="F13" s="8"/>
      <c r="G13" s="7"/>
    </row>
    <row r="14" spans="1:11">
      <c r="A14" s="19"/>
      <c r="B14" s="7" t="s">
        <v>237</v>
      </c>
      <c r="C14" s="172"/>
      <c r="D14" s="7"/>
      <c r="E14" s="7"/>
      <c r="F14" s="8"/>
      <c r="G14" s="7"/>
    </row>
    <row r="15" spans="1:11">
      <c r="A15" s="19" t="s">
        <v>255</v>
      </c>
      <c r="B15" s="7"/>
      <c r="C15" s="24">
        <f>SUM(C7:C14)</f>
        <v>0</v>
      </c>
      <c r="D15" s="7"/>
      <c r="E15" s="7"/>
      <c r="F15" s="8"/>
      <c r="G15" s="7"/>
    </row>
    <row r="16" spans="1:11">
      <c r="A16" s="19"/>
      <c r="B16" s="7"/>
      <c r="C16" s="25"/>
      <c r="D16" s="7"/>
      <c r="E16" s="7"/>
      <c r="F16" s="8"/>
      <c r="G16" s="7"/>
    </row>
    <row r="17" spans="1:38">
      <c r="A17" s="19"/>
      <c r="B17" s="7"/>
      <c r="C17" s="25"/>
      <c r="D17" s="7"/>
      <c r="E17" s="7"/>
      <c r="F17" s="8"/>
      <c r="G17" s="7"/>
    </row>
    <row r="18" spans="1:38">
      <c r="A18" s="19"/>
      <c r="B18" s="7"/>
      <c r="C18" s="28"/>
      <c r="D18" s="20"/>
      <c r="E18" s="20"/>
      <c r="F18" s="29"/>
      <c r="G18" s="20"/>
    </row>
    <row r="19" spans="1:38" ht="39">
      <c r="A19" s="19" t="s">
        <v>256</v>
      </c>
      <c r="B19" s="7"/>
      <c r="C19" s="123" t="s">
        <v>280</v>
      </c>
      <c r="D19" s="121" t="s">
        <v>110</v>
      </c>
      <c r="E19" s="124" t="s">
        <v>247</v>
      </c>
      <c r="F19" s="122" t="s">
        <v>111</v>
      </c>
      <c r="G19" s="121"/>
      <c r="H19" s="125" t="s">
        <v>155</v>
      </c>
      <c r="I19" s="158" t="s">
        <v>67</v>
      </c>
      <c r="J19" s="80"/>
      <c r="K19" s="80"/>
    </row>
    <row r="20" spans="1:38">
      <c r="A20" s="19"/>
      <c r="B20" s="7" t="s">
        <v>133</v>
      </c>
      <c r="C20" s="172">
        <v>0</v>
      </c>
      <c r="D20" s="173">
        <v>0</v>
      </c>
      <c r="E20" s="174">
        <v>0</v>
      </c>
      <c r="F20" s="175" t="s">
        <v>2</v>
      </c>
      <c r="G20" s="7"/>
      <c r="H20" s="23" t="e">
        <f t="shared" ref="H20:H25" si="0">IF(F20="Amortizing",PMT(D20/12,E20,C20,)*-1, C20*D20/12)</f>
        <v>#DIV/0!</v>
      </c>
      <c r="I20" s="157">
        <f t="shared" ref="I20:I25" si="1">+C20*D20</f>
        <v>0</v>
      </c>
    </row>
    <row r="21" spans="1:38">
      <c r="A21" s="19"/>
      <c r="B21" s="7" t="s">
        <v>134</v>
      </c>
      <c r="C21" s="172">
        <v>0</v>
      </c>
      <c r="D21" s="173">
        <v>0</v>
      </c>
      <c r="E21" s="174">
        <v>0</v>
      </c>
      <c r="F21" s="175" t="s">
        <v>154</v>
      </c>
      <c r="G21" s="7"/>
      <c r="H21" s="23">
        <f t="shared" si="0"/>
        <v>0</v>
      </c>
      <c r="I21" s="157">
        <f t="shared" si="1"/>
        <v>0</v>
      </c>
    </row>
    <row r="22" spans="1:38">
      <c r="A22" s="19"/>
      <c r="B22" s="7" t="s">
        <v>269</v>
      </c>
      <c r="C22" s="172"/>
      <c r="D22" s="173"/>
      <c r="E22" s="174"/>
      <c r="F22" s="176"/>
      <c r="G22" s="7"/>
      <c r="H22" s="23">
        <f t="shared" si="0"/>
        <v>0</v>
      </c>
      <c r="I22" s="157">
        <f t="shared" si="1"/>
        <v>0</v>
      </c>
    </row>
    <row r="23" spans="1:38">
      <c r="A23" s="19"/>
      <c r="B23" s="7" t="s">
        <v>270</v>
      </c>
      <c r="C23" s="172"/>
      <c r="D23" s="173"/>
      <c r="E23" s="174"/>
      <c r="F23" s="176"/>
      <c r="G23" s="7"/>
      <c r="H23" s="23">
        <f t="shared" si="0"/>
        <v>0</v>
      </c>
      <c r="I23" s="157">
        <f t="shared" si="1"/>
        <v>0</v>
      </c>
    </row>
    <row r="24" spans="1:38">
      <c r="A24" s="19"/>
      <c r="B24" s="7" t="s">
        <v>271</v>
      </c>
      <c r="C24" s="172"/>
      <c r="D24" s="173"/>
      <c r="E24" s="174"/>
      <c r="F24" s="176"/>
      <c r="G24" s="7"/>
      <c r="H24" s="23">
        <f t="shared" si="0"/>
        <v>0</v>
      </c>
      <c r="I24" s="157">
        <f t="shared" si="1"/>
        <v>0</v>
      </c>
    </row>
    <row r="25" spans="1:38">
      <c r="A25" s="19"/>
      <c r="B25" s="7" t="s">
        <v>194</v>
      </c>
      <c r="C25" s="172"/>
      <c r="D25" s="173"/>
      <c r="E25" s="174"/>
      <c r="F25" s="176"/>
      <c r="G25" s="7"/>
      <c r="H25" s="31">
        <f t="shared" si="0"/>
        <v>0</v>
      </c>
      <c r="I25" s="157">
        <f t="shared" si="1"/>
        <v>0</v>
      </c>
    </row>
    <row r="26" spans="1:38">
      <c r="A26" s="19" t="s">
        <v>257</v>
      </c>
      <c r="B26" s="7"/>
      <c r="C26" s="24">
        <f>SUM(C19:C25)</f>
        <v>0</v>
      </c>
      <c r="D26" s="120" t="e">
        <f>I26/C26</f>
        <v>#DIV/0!</v>
      </c>
      <c r="E26" s="153"/>
      <c r="F26" s="155"/>
      <c r="G26" s="7"/>
      <c r="H26" s="23" t="e">
        <f>SUM(H20:H25)</f>
        <v>#DIV/0!</v>
      </c>
      <c r="I26" s="23">
        <f>SUM(I20:I25)</f>
        <v>0</v>
      </c>
    </row>
    <row r="27" spans="1:38">
      <c r="A27" s="19"/>
      <c r="B27" s="7"/>
      <c r="C27" s="25"/>
      <c r="D27" s="7"/>
      <c r="E27" s="7"/>
      <c r="F27" s="155"/>
      <c r="G27" s="7"/>
      <c r="H27" s="23"/>
    </row>
    <row r="28" spans="1:38" ht="14" thickBot="1">
      <c r="A28" s="19" t="s">
        <v>258</v>
      </c>
      <c r="B28" s="7"/>
      <c r="C28" s="26">
        <f>+C15+C26</f>
        <v>0</v>
      </c>
      <c r="D28" s="7"/>
      <c r="E28" s="7"/>
      <c r="F28" s="155"/>
      <c r="G28" s="7"/>
      <c r="H28" s="23"/>
    </row>
    <row r="29" spans="1:38">
      <c r="A29" s="30"/>
      <c r="B29" s="13"/>
      <c r="C29" s="31"/>
      <c r="D29" s="13"/>
      <c r="E29" s="13"/>
      <c r="F29" s="156"/>
      <c r="G29" s="7"/>
    </row>
    <row r="30" spans="1:38">
      <c r="A30" s="19"/>
      <c r="B30" s="7"/>
      <c r="C30" s="25"/>
      <c r="D30" s="7"/>
      <c r="E30" s="7"/>
      <c r="F30" s="40"/>
      <c r="G30" s="7"/>
    </row>
    <row r="31" spans="1:38">
      <c r="A31" s="159"/>
      <c r="B31" s="160"/>
      <c r="C31" s="85"/>
      <c r="D31" s="160"/>
      <c r="E31" s="160"/>
      <c r="F31" s="161"/>
      <c r="G31" s="160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</row>
    <row r="32" spans="1:38">
      <c r="A32" s="1"/>
    </row>
    <row r="33" spans="1:38">
      <c r="A33" s="1"/>
      <c r="C33" s="154">
        <v>1</v>
      </c>
      <c r="D33" s="154">
        <v>2</v>
      </c>
      <c r="E33" s="154">
        <v>3</v>
      </c>
      <c r="F33" s="154">
        <v>4</v>
      </c>
      <c r="G33" s="154">
        <v>5</v>
      </c>
      <c r="H33" s="154">
        <v>6</v>
      </c>
      <c r="I33" s="154">
        <v>7</v>
      </c>
      <c r="J33" s="154">
        <v>8</v>
      </c>
      <c r="K33" s="154">
        <v>9</v>
      </c>
      <c r="L33" s="154">
        <v>10</v>
      </c>
      <c r="M33" s="154">
        <v>11</v>
      </c>
      <c r="N33" s="154">
        <v>12</v>
      </c>
      <c r="O33" s="154">
        <v>13</v>
      </c>
      <c r="P33" s="154">
        <v>14</v>
      </c>
      <c r="Q33" s="154">
        <v>15</v>
      </c>
      <c r="R33" s="154">
        <v>16</v>
      </c>
      <c r="S33" s="154">
        <v>17</v>
      </c>
      <c r="T33" s="154">
        <v>18</v>
      </c>
      <c r="U33" s="154">
        <v>19</v>
      </c>
      <c r="V33" s="154">
        <v>20</v>
      </c>
      <c r="W33" s="154">
        <v>21</v>
      </c>
      <c r="X33" s="154">
        <v>22</v>
      </c>
      <c r="Y33" s="154">
        <v>23</v>
      </c>
      <c r="Z33" s="154">
        <v>24</v>
      </c>
      <c r="AA33" s="154">
        <v>25</v>
      </c>
      <c r="AB33" s="154">
        <v>26</v>
      </c>
      <c r="AC33" s="154">
        <v>27</v>
      </c>
      <c r="AD33" s="154">
        <v>28</v>
      </c>
      <c r="AE33" s="154">
        <v>29</v>
      </c>
      <c r="AF33" s="154">
        <v>30</v>
      </c>
      <c r="AG33" s="154">
        <v>31</v>
      </c>
      <c r="AH33" s="154">
        <v>32</v>
      </c>
      <c r="AI33" s="154">
        <v>33</v>
      </c>
      <c r="AJ33" s="154">
        <v>34</v>
      </c>
      <c r="AK33" s="154">
        <v>35</v>
      </c>
      <c r="AL33" s="154">
        <v>36</v>
      </c>
    </row>
    <row r="34" spans="1:38" ht="26.25" customHeight="1">
      <c r="A34" s="196" t="s">
        <v>151</v>
      </c>
      <c r="B34" s="197"/>
    </row>
    <row r="35" spans="1:38">
      <c r="A35" s="1"/>
      <c r="B35" t="str">
        <f t="shared" ref="B35:B40" si="2">+B20</f>
        <v>Bank Loan #1</v>
      </c>
      <c r="C35" s="23">
        <f>IF($C20=0,0,IF($F20="Amortizing",IPMT($D20/12,C$33,$E20,$C20)*-1,$C20*$D20/12))</f>
        <v>0</v>
      </c>
      <c r="D35" s="23">
        <f t="shared" ref="D35:AL35" si="3">IF($C20=0,0,IF($F20="Amortizing",IPMT($D20/12,D$33,$E20,$C20)*-1,$C20*$D20/12))</f>
        <v>0</v>
      </c>
      <c r="E35" s="23">
        <f t="shared" si="3"/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  <c r="J35" s="23">
        <f t="shared" si="3"/>
        <v>0</v>
      </c>
      <c r="K35" s="23">
        <f t="shared" si="3"/>
        <v>0</v>
      </c>
      <c r="L35" s="23">
        <f t="shared" si="3"/>
        <v>0</v>
      </c>
      <c r="M35" s="23">
        <f t="shared" si="3"/>
        <v>0</v>
      </c>
      <c r="N35" s="23">
        <f t="shared" si="3"/>
        <v>0</v>
      </c>
      <c r="O35" s="23">
        <f t="shared" si="3"/>
        <v>0</v>
      </c>
      <c r="P35" s="23">
        <f t="shared" si="3"/>
        <v>0</v>
      </c>
      <c r="Q35" s="23">
        <f t="shared" si="3"/>
        <v>0</v>
      </c>
      <c r="R35" s="23">
        <f t="shared" si="3"/>
        <v>0</v>
      </c>
      <c r="S35" s="23">
        <f t="shared" si="3"/>
        <v>0</v>
      </c>
      <c r="T35" s="23">
        <f t="shared" si="3"/>
        <v>0</v>
      </c>
      <c r="U35" s="23">
        <f t="shared" si="3"/>
        <v>0</v>
      </c>
      <c r="V35" s="23">
        <f t="shared" si="3"/>
        <v>0</v>
      </c>
      <c r="W35" s="23">
        <f t="shared" si="3"/>
        <v>0</v>
      </c>
      <c r="X35" s="23">
        <f t="shared" si="3"/>
        <v>0</v>
      </c>
      <c r="Y35" s="23">
        <f t="shared" si="3"/>
        <v>0</v>
      </c>
      <c r="Z35" s="23">
        <f t="shared" si="3"/>
        <v>0</v>
      </c>
      <c r="AA35" s="23">
        <f t="shared" si="3"/>
        <v>0</v>
      </c>
      <c r="AB35" s="23">
        <f t="shared" si="3"/>
        <v>0</v>
      </c>
      <c r="AC35" s="23">
        <f t="shared" si="3"/>
        <v>0</v>
      </c>
      <c r="AD35" s="23">
        <f t="shared" si="3"/>
        <v>0</v>
      </c>
      <c r="AE35" s="23">
        <f t="shared" si="3"/>
        <v>0</v>
      </c>
      <c r="AF35" s="23">
        <f t="shared" si="3"/>
        <v>0</v>
      </c>
      <c r="AG35" s="23">
        <f t="shared" si="3"/>
        <v>0</v>
      </c>
      <c r="AH35" s="23">
        <f t="shared" si="3"/>
        <v>0</v>
      </c>
      <c r="AI35" s="23">
        <f t="shared" si="3"/>
        <v>0</v>
      </c>
      <c r="AJ35" s="23">
        <f t="shared" si="3"/>
        <v>0</v>
      </c>
      <c r="AK35" s="23">
        <f t="shared" si="3"/>
        <v>0</v>
      </c>
      <c r="AL35" s="23">
        <f t="shared" si="3"/>
        <v>0</v>
      </c>
    </row>
    <row r="36" spans="1:38">
      <c r="A36" s="1"/>
      <c r="B36" t="str">
        <f t="shared" si="2"/>
        <v>Bank Loan #2</v>
      </c>
      <c r="C36" s="23">
        <f t="shared" ref="C36:AL36" si="4">IF($C21=0,0,IF($F21="Amortizing",IPMT($D21/12,C$33,$E21,$C21)*-1,$C21*$D21/12))</f>
        <v>0</v>
      </c>
      <c r="D36" s="23">
        <f t="shared" si="4"/>
        <v>0</v>
      </c>
      <c r="E36" s="23">
        <f t="shared" si="4"/>
        <v>0</v>
      </c>
      <c r="F36" s="23">
        <f t="shared" si="4"/>
        <v>0</v>
      </c>
      <c r="G36" s="23">
        <f t="shared" si="4"/>
        <v>0</v>
      </c>
      <c r="H36" s="23">
        <f t="shared" si="4"/>
        <v>0</v>
      </c>
      <c r="I36" s="23">
        <f t="shared" si="4"/>
        <v>0</v>
      </c>
      <c r="J36" s="23">
        <f t="shared" si="4"/>
        <v>0</v>
      </c>
      <c r="K36" s="23">
        <f t="shared" si="4"/>
        <v>0</v>
      </c>
      <c r="L36" s="23">
        <f t="shared" si="4"/>
        <v>0</v>
      </c>
      <c r="M36" s="23">
        <f t="shared" si="4"/>
        <v>0</v>
      </c>
      <c r="N36" s="23">
        <f t="shared" si="4"/>
        <v>0</v>
      </c>
      <c r="O36" s="23">
        <f t="shared" si="4"/>
        <v>0</v>
      </c>
      <c r="P36" s="23">
        <f t="shared" si="4"/>
        <v>0</v>
      </c>
      <c r="Q36" s="23">
        <f t="shared" si="4"/>
        <v>0</v>
      </c>
      <c r="R36" s="23">
        <f t="shared" si="4"/>
        <v>0</v>
      </c>
      <c r="S36" s="23">
        <f t="shared" si="4"/>
        <v>0</v>
      </c>
      <c r="T36" s="23">
        <f t="shared" si="4"/>
        <v>0</v>
      </c>
      <c r="U36" s="23">
        <f t="shared" si="4"/>
        <v>0</v>
      </c>
      <c r="V36" s="23">
        <f t="shared" si="4"/>
        <v>0</v>
      </c>
      <c r="W36" s="23">
        <f t="shared" si="4"/>
        <v>0</v>
      </c>
      <c r="X36" s="23">
        <f t="shared" si="4"/>
        <v>0</v>
      </c>
      <c r="Y36" s="23">
        <f t="shared" si="4"/>
        <v>0</v>
      </c>
      <c r="Z36" s="23">
        <f t="shared" si="4"/>
        <v>0</v>
      </c>
      <c r="AA36" s="23">
        <f t="shared" si="4"/>
        <v>0</v>
      </c>
      <c r="AB36" s="23">
        <f t="shared" si="4"/>
        <v>0</v>
      </c>
      <c r="AC36" s="23">
        <f t="shared" si="4"/>
        <v>0</v>
      </c>
      <c r="AD36" s="23">
        <f t="shared" si="4"/>
        <v>0</v>
      </c>
      <c r="AE36" s="23">
        <f t="shared" si="4"/>
        <v>0</v>
      </c>
      <c r="AF36" s="23">
        <f t="shared" si="4"/>
        <v>0</v>
      </c>
      <c r="AG36" s="23">
        <f t="shared" si="4"/>
        <v>0</v>
      </c>
      <c r="AH36" s="23">
        <f t="shared" si="4"/>
        <v>0</v>
      </c>
      <c r="AI36" s="23">
        <f t="shared" si="4"/>
        <v>0</v>
      </c>
      <c r="AJ36" s="23">
        <f t="shared" si="4"/>
        <v>0</v>
      </c>
      <c r="AK36" s="23">
        <f t="shared" si="4"/>
        <v>0</v>
      </c>
      <c r="AL36" s="23">
        <f t="shared" si="4"/>
        <v>0</v>
      </c>
    </row>
    <row r="37" spans="1:38">
      <c r="A37" s="1"/>
      <c r="B37" t="str">
        <f t="shared" si="2"/>
        <v>SBA Loan</v>
      </c>
      <c r="C37" s="23">
        <f t="shared" ref="C37:AL37" si="5">IF($C22=0,0,IF($F22="Amortizing",IPMT($D22/12,C$33,$E22,$C22)*-1,$C22*$D22/12))</f>
        <v>0</v>
      </c>
      <c r="D37" s="23">
        <f t="shared" si="5"/>
        <v>0</v>
      </c>
      <c r="E37" s="23">
        <f t="shared" si="5"/>
        <v>0</v>
      </c>
      <c r="F37" s="23">
        <f t="shared" si="5"/>
        <v>0</v>
      </c>
      <c r="G37" s="23">
        <f t="shared" si="5"/>
        <v>0</v>
      </c>
      <c r="H37" s="23">
        <f t="shared" si="5"/>
        <v>0</v>
      </c>
      <c r="I37" s="23">
        <f t="shared" si="5"/>
        <v>0</v>
      </c>
      <c r="J37" s="23">
        <f t="shared" si="5"/>
        <v>0</v>
      </c>
      <c r="K37" s="23">
        <f t="shared" si="5"/>
        <v>0</v>
      </c>
      <c r="L37" s="23">
        <f t="shared" si="5"/>
        <v>0</v>
      </c>
      <c r="M37" s="23">
        <f t="shared" si="5"/>
        <v>0</v>
      </c>
      <c r="N37" s="23">
        <f t="shared" si="5"/>
        <v>0</v>
      </c>
      <c r="O37" s="23">
        <f t="shared" si="5"/>
        <v>0</v>
      </c>
      <c r="P37" s="23">
        <f t="shared" si="5"/>
        <v>0</v>
      </c>
      <c r="Q37" s="23">
        <f t="shared" si="5"/>
        <v>0</v>
      </c>
      <c r="R37" s="23">
        <f t="shared" si="5"/>
        <v>0</v>
      </c>
      <c r="S37" s="23">
        <f t="shared" si="5"/>
        <v>0</v>
      </c>
      <c r="T37" s="23">
        <f t="shared" si="5"/>
        <v>0</v>
      </c>
      <c r="U37" s="23">
        <f t="shared" si="5"/>
        <v>0</v>
      </c>
      <c r="V37" s="23">
        <f t="shared" si="5"/>
        <v>0</v>
      </c>
      <c r="W37" s="23">
        <f t="shared" si="5"/>
        <v>0</v>
      </c>
      <c r="X37" s="23">
        <f t="shared" si="5"/>
        <v>0</v>
      </c>
      <c r="Y37" s="23">
        <f t="shared" si="5"/>
        <v>0</v>
      </c>
      <c r="Z37" s="23">
        <f t="shared" si="5"/>
        <v>0</v>
      </c>
      <c r="AA37" s="23">
        <f t="shared" si="5"/>
        <v>0</v>
      </c>
      <c r="AB37" s="23">
        <f t="shared" si="5"/>
        <v>0</v>
      </c>
      <c r="AC37" s="23">
        <f t="shared" si="5"/>
        <v>0</v>
      </c>
      <c r="AD37" s="23">
        <f t="shared" si="5"/>
        <v>0</v>
      </c>
      <c r="AE37" s="23">
        <f t="shared" si="5"/>
        <v>0</v>
      </c>
      <c r="AF37" s="23">
        <f t="shared" si="5"/>
        <v>0</v>
      </c>
      <c r="AG37" s="23">
        <f t="shared" si="5"/>
        <v>0</v>
      </c>
      <c r="AH37" s="23">
        <f t="shared" si="5"/>
        <v>0</v>
      </c>
      <c r="AI37" s="23">
        <f t="shared" si="5"/>
        <v>0</v>
      </c>
      <c r="AJ37" s="23">
        <f t="shared" si="5"/>
        <v>0</v>
      </c>
      <c r="AK37" s="23">
        <f t="shared" si="5"/>
        <v>0</v>
      </c>
      <c r="AL37" s="23">
        <f t="shared" si="5"/>
        <v>0</v>
      </c>
    </row>
    <row r="38" spans="1:38">
      <c r="A38" s="1"/>
      <c r="B38" t="str">
        <f t="shared" si="2"/>
        <v>Community Loan Fund</v>
      </c>
      <c r="C38" s="23">
        <f t="shared" ref="C38:AL38" si="6">IF($C23=0,0,IF($F23="Amortizing",IPMT($D23/12,C$33,$E23,$C23)*-1,$C23*$D23/12))</f>
        <v>0</v>
      </c>
      <c r="D38" s="23">
        <f t="shared" si="6"/>
        <v>0</v>
      </c>
      <c r="E38" s="23">
        <f t="shared" si="6"/>
        <v>0</v>
      </c>
      <c r="F38" s="23">
        <f t="shared" si="6"/>
        <v>0</v>
      </c>
      <c r="G38" s="23">
        <f t="shared" si="6"/>
        <v>0</v>
      </c>
      <c r="H38" s="23">
        <f t="shared" si="6"/>
        <v>0</v>
      </c>
      <c r="I38" s="23">
        <f t="shared" si="6"/>
        <v>0</v>
      </c>
      <c r="J38" s="23">
        <f t="shared" si="6"/>
        <v>0</v>
      </c>
      <c r="K38" s="23">
        <f t="shared" si="6"/>
        <v>0</v>
      </c>
      <c r="L38" s="23">
        <f t="shared" si="6"/>
        <v>0</v>
      </c>
      <c r="M38" s="23">
        <f t="shared" si="6"/>
        <v>0</v>
      </c>
      <c r="N38" s="23">
        <f t="shared" si="6"/>
        <v>0</v>
      </c>
      <c r="O38" s="23">
        <f t="shared" si="6"/>
        <v>0</v>
      </c>
      <c r="P38" s="23">
        <f t="shared" si="6"/>
        <v>0</v>
      </c>
      <c r="Q38" s="23">
        <f t="shared" si="6"/>
        <v>0</v>
      </c>
      <c r="R38" s="23">
        <f t="shared" si="6"/>
        <v>0</v>
      </c>
      <c r="S38" s="23">
        <f t="shared" si="6"/>
        <v>0</v>
      </c>
      <c r="T38" s="23">
        <f t="shared" si="6"/>
        <v>0</v>
      </c>
      <c r="U38" s="23">
        <f t="shared" si="6"/>
        <v>0</v>
      </c>
      <c r="V38" s="23">
        <f t="shared" si="6"/>
        <v>0</v>
      </c>
      <c r="W38" s="23">
        <f t="shared" si="6"/>
        <v>0</v>
      </c>
      <c r="X38" s="23">
        <f t="shared" si="6"/>
        <v>0</v>
      </c>
      <c r="Y38" s="23">
        <f t="shared" si="6"/>
        <v>0</v>
      </c>
      <c r="Z38" s="23">
        <f t="shared" si="6"/>
        <v>0</v>
      </c>
      <c r="AA38" s="23">
        <f t="shared" si="6"/>
        <v>0</v>
      </c>
      <c r="AB38" s="23">
        <f t="shared" si="6"/>
        <v>0</v>
      </c>
      <c r="AC38" s="23">
        <f t="shared" si="6"/>
        <v>0</v>
      </c>
      <c r="AD38" s="23">
        <f t="shared" si="6"/>
        <v>0</v>
      </c>
      <c r="AE38" s="23">
        <f t="shared" si="6"/>
        <v>0</v>
      </c>
      <c r="AF38" s="23">
        <f t="shared" si="6"/>
        <v>0</v>
      </c>
      <c r="AG38" s="23">
        <f t="shared" si="6"/>
        <v>0</v>
      </c>
      <c r="AH38" s="23">
        <f t="shared" si="6"/>
        <v>0</v>
      </c>
      <c r="AI38" s="23">
        <f t="shared" si="6"/>
        <v>0</v>
      </c>
      <c r="AJ38" s="23">
        <f t="shared" si="6"/>
        <v>0</v>
      </c>
      <c r="AK38" s="23">
        <f t="shared" si="6"/>
        <v>0</v>
      </c>
      <c r="AL38" s="23">
        <f t="shared" si="6"/>
        <v>0</v>
      </c>
    </row>
    <row r="39" spans="1:38">
      <c r="A39" s="1"/>
      <c r="B39" t="str">
        <f t="shared" si="2"/>
        <v>Other Loan #1</v>
      </c>
      <c r="C39" s="23">
        <f t="shared" ref="C39:AL39" si="7">IF($C24=0,0,IF($F24="Amortizing",IPMT($D24/12,C$33,$E24,$C24)*-1,$C24*$D24/12))</f>
        <v>0</v>
      </c>
      <c r="D39" s="23">
        <f t="shared" si="7"/>
        <v>0</v>
      </c>
      <c r="E39" s="23">
        <f t="shared" si="7"/>
        <v>0</v>
      </c>
      <c r="F39" s="23">
        <f t="shared" si="7"/>
        <v>0</v>
      </c>
      <c r="G39" s="23">
        <f t="shared" si="7"/>
        <v>0</v>
      </c>
      <c r="H39" s="23">
        <f t="shared" si="7"/>
        <v>0</v>
      </c>
      <c r="I39" s="23">
        <f t="shared" si="7"/>
        <v>0</v>
      </c>
      <c r="J39" s="23">
        <f t="shared" si="7"/>
        <v>0</v>
      </c>
      <c r="K39" s="23">
        <f t="shared" si="7"/>
        <v>0</v>
      </c>
      <c r="L39" s="23">
        <f t="shared" si="7"/>
        <v>0</v>
      </c>
      <c r="M39" s="23">
        <f t="shared" si="7"/>
        <v>0</v>
      </c>
      <c r="N39" s="23">
        <f t="shared" si="7"/>
        <v>0</v>
      </c>
      <c r="O39" s="23">
        <f t="shared" si="7"/>
        <v>0</v>
      </c>
      <c r="P39" s="23">
        <f t="shared" si="7"/>
        <v>0</v>
      </c>
      <c r="Q39" s="23">
        <f t="shared" si="7"/>
        <v>0</v>
      </c>
      <c r="R39" s="23">
        <f t="shared" si="7"/>
        <v>0</v>
      </c>
      <c r="S39" s="23">
        <f t="shared" si="7"/>
        <v>0</v>
      </c>
      <c r="T39" s="23">
        <f t="shared" si="7"/>
        <v>0</v>
      </c>
      <c r="U39" s="23">
        <f t="shared" si="7"/>
        <v>0</v>
      </c>
      <c r="V39" s="23">
        <f t="shared" si="7"/>
        <v>0</v>
      </c>
      <c r="W39" s="23">
        <f t="shared" si="7"/>
        <v>0</v>
      </c>
      <c r="X39" s="23">
        <f t="shared" si="7"/>
        <v>0</v>
      </c>
      <c r="Y39" s="23">
        <f t="shared" si="7"/>
        <v>0</v>
      </c>
      <c r="Z39" s="23">
        <f t="shared" si="7"/>
        <v>0</v>
      </c>
      <c r="AA39" s="23">
        <f t="shared" si="7"/>
        <v>0</v>
      </c>
      <c r="AB39" s="23">
        <f t="shared" si="7"/>
        <v>0</v>
      </c>
      <c r="AC39" s="23">
        <f t="shared" si="7"/>
        <v>0</v>
      </c>
      <c r="AD39" s="23">
        <f t="shared" si="7"/>
        <v>0</v>
      </c>
      <c r="AE39" s="23">
        <f t="shared" si="7"/>
        <v>0</v>
      </c>
      <c r="AF39" s="23">
        <f t="shared" si="7"/>
        <v>0</v>
      </c>
      <c r="AG39" s="23">
        <f t="shared" si="7"/>
        <v>0</v>
      </c>
      <c r="AH39" s="23">
        <f t="shared" si="7"/>
        <v>0</v>
      </c>
      <c r="AI39" s="23">
        <f t="shared" si="7"/>
        <v>0</v>
      </c>
      <c r="AJ39" s="23">
        <f t="shared" si="7"/>
        <v>0</v>
      </c>
      <c r="AK39" s="23">
        <f t="shared" si="7"/>
        <v>0</v>
      </c>
      <c r="AL39" s="23">
        <f t="shared" si="7"/>
        <v>0</v>
      </c>
    </row>
    <row r="40" spans="1:38">
      <c r="A40" s="1"/>
      <c r="B40" t="str">
        <f t="shared" si="2"/>
        <v>Other Loan #2</v>
      </c>
      <c r="C40" s="31">
        <f t="shared" ref="C40:AL40" si="8">IF($C25=0,0,IF($F25="Amortizing",IPMT($D25/12,C$33,$E25,$C25)*-1,$C25*$D25/12))</f>
        <v>0</v>
      </c>
      <c r="D40" s="31">
        <f t="shared" si="8"/>
        <v>0</v>
      </c>
      <c r="E40" s="31">
        <f t="shared" si="8"/>
        <v>0</v>
      </c>
      <c r="F40" s="31">
        <f t="shared" si="8"/>
        <v>0</v>
      </c>
      <c r="G40" s="31">
        <f t="shared" si="8"/>
        <v>0</v>
      </c>
      <c r="H40" s="31">
        <f t="shared" si="8"/>
        <v>0</v>
      </c>
      <c r="I40" s="31">
        <f t="shared" si="8"/>
        <v>0</v>
      </c>
      <c r="J40" s="31">
        <f t="shared" si="8"/>
        <v>0</v>
      </c>
      <c r="K40" s="31">
        <f t="shared" si="8"/>
        <v>0</v>
      </c>
      <c r="L40" s="31">
        <f t="shared" si="8"/>
        <v>0</v>
      </c>
      <c r="M40" s="31">
        <f t="shared" si="8"/>
        <v>0</v>
      </c>
      <c r="N40" s="31">
        <f t="shared" si="8"/>
        <v>0</v>
      </c>
      <c r="O40" s="31">
        <f t="shared" si="8"/>
        <v>0</v>
      </c>
      <c r="P40" s="31">
        <f t="shared" si="8"/>
        <v>0</v>
      </c>
      <c r="Q40" s="31">
        <f t="shared" si="8"/>
        <v>0</v>
      </c>
      <c r="R40" s="31">
        <f t="shared" si="8"/>
        <v>0</v>
      </c>
      <c r="S40" s="31">
        <f t="shared" si="8"/>
        <v>0</v>
      </c>
      <c r="T40" s="31">
        <f t="shared" si="8"/>
        <v>0</v>
      </c>
      <c r="U40" s="31">
        <f t="shared" si="8"/>
        <v>0</v>
      </c>
      <c r="V40" s="31">
        <f t="shared" si="8"/>
        <v>0</v>
      </c>
      <c r="W40" s="31">
        <f t="shared" si="8"/>
        <v>0</v>
      </c>
      <c r="X40" s="31">
        <f t="shared" si="8"/>
        <v>0</v>
      </c>
      <c r="Y40" s="31">
        <f t="shared" si="8"/>
        <v>0</v>
      </c>
      <c r="Z40" s="31">
        <f t="shared" si="8"/>
        <v>0</v>
      </c>
      <c r="AA40" s="31">
        <f t="shared" si="8"/>
        <v>0</v>
      </c>
      <c r="AB40" s="31">
        <f t="shared" si="8"/>
        <v>0</v>
      </c>
      <c r="AC40" s="31">
        <f t="shared" si="8"/>
        <v>0</v>
      </c>
      <c r="AD40" s="31">
        <f t="shared" si="8"/>
        <v>0</v>
      </c>
      <c r="AE40" s="31">
        <f t="shared" si="8"/>
        <v>0</v>
      </c>
      <c r="AF40" s="31">
        <f t="shared" si="8"/>
        <v>0</v>
      </c>
      <c r="AG40" s="31">
        <f t="shared" si="8"/>
        <v>0</v>
      </c>
      <c r="AH40" s="31">
        <f t="shared" si="8"/>
        <v>0</v>
      </c>
      <c r="AI40" s="31">
        <f t="shared" si="8"/>
        <v>0</v>
      </c>
      <c r="AJ40" s="31">
        <f t="shared" si="8"/>
        <v>0</v>
      </c>
      <c r="AK40" s="31">
        <f t="shared" si="8"/>
        <v>0</v>
      </c>
      <c r="AL40" s="31">
        <f t="shared" si="8"/>
        <v>0</v>
      </c>
    </row>
    <row r="41" spans="1:38" ht="27" customHeight="1">
      <c r="A41" s="196" t="s">
        <v>152</v>
      </c>
      <c r="B41" s="197"/>
      <c r="C41" s="23">
        <f>SUM(C35:C40)</f>
        <v>0</v>
      </c>
      <c r="D41" s="23">
        <f t="shared" ref="D41:AL41" si="9">SUM(D35:D40)</f>
        <v>0</v>
      </c>
      <c r="E41" s="23">
        <f t="shared" si="9"/>
        <v>0</v>
      </c>
      <c r="F41" s="23">
        <f t="shared" si="9"/>
        <v>0</v>
      </c>
      <c r="G41" s="23">
        <f t="shared" si="9"/>
        <v>0</v>
      </c>
      <c r="H41" s="23">
        <f t="shared" si="9"/>
        <v>0</v>
      </c>
      <c r="I41" s="23">
        <f t="shared" si="9"/>
        <v>0</v>
      </c>
      <c r="J41" s="23">
        <f t="shared" si="9"/>
        <v>0</v>
      </c>
      <c r="K41" s="23">
        <f t="shared" si="9"/>
        <v>0</v>
      </c>
      <c r="L41" s="23">
        <f t="shared" si="9"/>
        <v>0</v>
      </c>
      <c r="M41" s="23">
        <f t="shared" si="9"/>
        <v>0</v>
      </c>
      <c r="N41" s="23">
        <f t="shared" si="9"/>
        <v>0</v>
      </c>
      <c r="O41" s="23">
        <f t="shared" si="9"/>
        <v>0</v>
      </c>
      <c r="P41" s="23">
        <f t="shared" si="9"/>
        <v>0</v>
      </c>
      <c r="Q41" s="23">
        <f t="shared" si="9"/>
        <v>0</v>
      </c>
      <c r="R41" s="23">
        <f t="shared" si="9"/>
        <v>0</v>
      </c>
      <c r="S41" s="23">
        <f t="shared" si="9"/>
        <v>0</v>
      </c>
      <c r="T41" s="23">
        <f t="shared" si="9"/>
        <v>0</v>
      </c>
      <c r="U41" s="23">
        <f t="shared" si="9"/>
        <v>0</v>
      </c>
      <c r="V41" s="23">
        <f t="shared" si="9"/>
        <v>0</v>
      </c>
      <c r="W41" s="23">
        <f t="shared" si="9"/>
        <v>0</v>
      </c>
      <c r="X41" s="23">
        <f t="shared" si="9"/>
        <v>0</v>
      </c>
      <c r="Y41" s="23">
        <f t="shared" si="9"/>
        <v>0</v>
      </c>
      <c r="Z41" s="23">
        <f t="shared" si="9"/>
        <v>0</v>
      </c>
      <c r="AA41" s="23">
        <f t="shared" si="9"/>
        <v>0</v>
      </c>
      <c r="AB41" s="23">
        <f t="shared" si="9"/>
        <v>0</v>
      </c>
      <c r="AC41" s="23">
        <f t="shared" si="9"/>
        <v>0</v>
      </c>
      <c r="AD41" s="23">
        <f t="shared" si="9"/>
        <v>0</v>
      </c>
      <c r="AE41" s="23">
        <f t="shared" si="9"/>
        <v>0</v>
      </c>
      <c r="AF41" s="23">
        <f t="shared" si="9"/>
        <v>0</v>
      </c>
      <c r="AG41" s="23">
        <f t="shared" si="9"/>
        <v>0</v>
      </c>
      <c r="AH41" s="23">
        <f t="shared" si="9"/>
        <v>0</v>
      </c>
      <c r="AI41" s="23">
        <f t="shared" si="9"/>
        <v>0</v>
      </c>
      <c r="AJ41" s="23">
        <f t="shared" si="9"/>
        <v>0</v>
      </c>
      <c r="AK41" s="23">
        <f t="shared" si="9"/>
        <v>0</v>
      </c>
      <c r="AL41" s="23">
        <f t="shared" si="9"/>
        <v>0</v>
      </c>
    </row>
    <row r="42" spans="1:38">
      <c r="A42" s="1"/>
    </row>
    <row r="43" spans="1:38" ht="26.25" customHeight="1">
      <c r="A43" s="196" t="s">
        <v>153</v>
      </c>
      <c r="B43" s="197"/>
    </row>
    <row r="44" spans="1:38">
      <c r="A44" s="1"/>
      <c r="B44" t="str">
        <f t="shared" ref="B44:B49" si="10">+B20</f>
        <v>Bank Loan #1</v>
      </c>
      <c r="C44" s="23">
        <f t="shared" ref="C44:AL44" si="11">IF($C20=0,0,IF($F20="Amortizing",PPMT($D20/12,C$33,$E20,$C20)*-1,0))</f>
        <v>0</v>
      </c>
      <c r="D44" s="23">
        <f t="shared" si="11"/>
        <v>0</v>
      </c>
      <c r="E44" s="23">
        <f t="shared" si="11"/>
        <v>0</v>
      </c>
      <c r="F44" s="23">
        <f t="shared" si="11"/>
        <v>0</v>
      </c>
      <c r="G44" s="23">
        <f t="shared" si="11"/>
        <v>0</v>
      </c>
      <c r="H44" s="23">
        <f t="shared" si="11"/>
        <v>0</v>
      </c>
      <c r="I44" s="23">
        <f t="shared" si="11"/>
        <v>0</v>
      </c>
      <c r="J44" s="23">
        <f t="shared" si="11"/>
        <v>0</v>
      </c>
      <c r="K44" s="23">
        <f t="shared" si="11"/>
        <v>0</v>
      </c>
      <c r="L44" s="23">
        <f t="shared" si="11"/>
        <v>0</v>
      </c>
      <c r="M44" s="23">
        <f t="shared" si="11"/>
        <v>0</v>
      </c>
      <c r="N44" s="23">
        <f t="shared" si="11"/>
        <v>0</v>
      </c>
      <c r="O44" s="23">
        <f t="shared" si="11"/>
        <v>0</v>
      </c>
      <c r="P44" s="23">
        <f t="shared" si="11"/>
        <v>0</v>
      </c>
      <c r="Q44" s="23">
        <f t="shared" si="11"/>
        <v>0</v>
      </c>
      <c r="R44" s="23">
        <f t="shared" si="11"/>
        <v>0</v>
      </c>
      <c r="S44" s="23">
        <f t="shared" si="11"/>
        <v>0</v>
      </c>
      <c r="T44" s="23">
        <f t="shared" si="11"/>
        <v>0</v>
      </c>
      <c r="U44" s="23">
        <f t="shared" si="11"/>
        <v>0</v>
      </c>
      <c r="V44" s="23">
        <f t="shared" si="11"/>
        <v>0</v>
      </c>
      <c r="W44" s="23">
        <f t="shared" si="11"/>
        <v>0</v>
      </c>
      <c r="X44" s="23">
        <f t="shared" si="11"/>
        <v>0</v>
      </c>
      <c r="Y44" s="23">
        <f t="shared" si="11"/>
        <v>0</v>
      </c>
      <c r="Z44" s="23">
        <f t="shared" si="11"/>
        <v>0</v>
      </c>
      <c r="AA44" s="23">
        <f t="shared" si="11"/>
        <v>0</v>
      </c>
      <c r="AB44" s="23">
        <f t="shared" si="11"/>
        <v>0</v>
      </c>
      <c r="AC44" s="23">
        <f t="shared" si="11"/>
        <v>0</v>
      </c>
      <c r="AD44" s="23">
        <f t="shared" si="11"/>
        <v>0</v>
      </c>
      <c r="AE44" s="23">
        <f t="shared" si="11"/>
        <v>0</v>
      </c>
      <c r="AF44" s="23">
        <f t="shared" si="11"/>
        <v>0</v>
      </c>
      <c r="AG44" s="23">
        <f t="shared" si="11"/>
        <v>0</v>
      </c>
      <c r="AH44" s="23">
        <f t="shared" si="11"/>
        <v>0</v>
      </c>
      <c r="AI44" s="23">
        <f t="shared" si="11"/>
        <v>0</v>
      </c>
      <c r="AJ44" s="23">
        <f t="shared" si="11"/>
        <v>0</v>
      </c>
      <c r="AK44" s="23">
        <f t="shared" si="11"/>
        <v>0</v>
      </c>
      <c r="AL44" s="23">
        <f t="shared" si="11"/>
        <v>0</v>
      </c>
    </row>
    <row r="45" spans="1:38">
      <c r="A45" s="1"/>
      <c r="B45" t="str">
        <f t="shared" si="10"/>
        <v>Bank Loan #2</v>
      </c>
      <c r="C45" s="23">
        <f>IF($C21=0,0,IF($F21="Amortizing",PPMT($D21/12,C$33,$E21,$C21)*-1,0))</f>
        <v>0</v>
      </c>
      <c r="D45" s="23">
        <f t="shared" ref="D45:AL45" si="12">IF($C21=0,0,IF($F21="Amortizing",PPMT($D21/12,D$33,$E21,$C21)*-1,0))</f>
        <v>0</v>
      </c>
      <c r="E45" s="23">
        <f t="shared" si="12"/>
        <v>0</v>
      </c>
      <c r="F45" s="23">
        <f t="shared" si="12"/>
        <v>0</v>
      </c>
      <c r="G45" s="23">
        <f t="shared" si="12"/>
        <v>0</v>
      </c>
      <c r="H45" s="23">
        <f t="shared" si="12"/>
        <v>0</v>
      </c>
      <c r="I45" s="23">
        <f t="shared" si="12"/>
        <v>0</v>
      </c>
      <c r="J45" s="23">
        <f t="shared" si="12"/>
        <v>0</v>
      </c>
      <c r="K45" s="23">
        <f t="shared" si="12"/>
        <v>0</v>
      </c>
      <c r="L45" s="23">
        <f t="shared" si="12"/>
        <v>0</v>
      </c>
      <c r="M45" s="23">
        <f t="shared" si="12"/>
        <v>0</v>
      </c>
      <c r="N45" s="23">
        <f t="shared" si="12"/>
        <v>0</v>
      </c>
      <c r="O45" s="23">
        <f t="shared" si="12"/>
        <v>0</v>
      </c>
      <c r="P45" s="23">
        <f t="shared" si="12"/>
        <v>0</v>
      </c>
      <c r="Q45" s="23">
        <f t="shared" si="12"/>
        <v>0</v>
      </c>
      <c r="R45" s="23">
        <f t="shared" si="12"/>
        <v>0</v>
      </c>
      <c r="S45" s="23">
        <f t="shared" si="12"/>
        <v>0</v>
      </c>
      <c r="T45" s="23">
        <f t="shared" si="12"/>
        <v>0</v>
      </c>
      <c r="U45" s="23">
        <f t="shared" si="12"/>
        <v>0</v>
      </c>
      <c r="V45" s="23">
        <f t="shared" si="12"/>
        <v>0</v>
      </c>
      <c r="W45" s="23">
        <f t="shared" si="12"/>
        <v>0</v>
      </c>
      <c r="X45" s="23">
        <f t="shared" si="12"/>
        <v>0</v>
      </c>
      <c r="Y45" s="23">
        <f t="shared" si="12"/>
        <v>0</v>
      </c>
      <c r="Z45" s="23">
        <f t="shared" si="12"/>
        <v>0</v>
      </c>
      <c r="AA45" s="23">
        <f t="shared" si="12"/>
        <v>0</v>
      </c>
      <c r="AB45" s="23">
        <f t="shared" si="12"/>
        <v>0</v>
      </c>
      <c r="AC45" s="23">
        <f t="shared" si="12"/>
        <v>0</v>
      </c>
      <c r="AD45" s="23">
        <f t="shared" si="12"/>
        <v>0</v>
      </c>
      <c r="AE45" s="23">
        <f t="shared" si="12"/>
        <v>0</v>
      </c>
      <c r="AF45" s="23">
        <f t="shared" si="12"/>
        <v>0</v>
      </c>
      <c r="AG45" s="23">
        <f t="shared" si="12"/>
        <v>0</v>
      </c>
      <c r="AH45" s="23">
        <f t="shared" si="12"/>
        <v>0</v>
      </c>
      <c r="AI45" s="23">
        <f t="shared" si="12"/>
        <v>0</v>
      </c>
      <c r="AJ45" s="23">
        <f t="shared" si="12"/>
        <v>0</v>
      </c>
      <c r="AK45" s="23">
        <f t="shared" si="12"/>
        <v>0</v>
      </c>
      <c r="AL45" s="23">
        <f t="shared" si="12"/>
        <v>0</v>
      </c>
    </row>
    <row r="46" spans="1:38">
      <c r="A46" s="1"/>
      <c r="B46" t="str">
        <f t="shared" si="10"/>
        <v>SBA Loan</v>
      </c>
      <c r="C46" s="23">
        <f t="shared" ref="C46:AL46" si="13">IF($C22=0,0,IF($F22="Amortizing",PPMT($D22/12,C$33,$E22,$C22)*-1,0))</f>
        <v>0</v>
      </c>
      <c r="D46" s="23">
        <f t="shared" si="13"/>
        <v>0</v>
      </c>
      <c r="E46" s="23">
        <f t="shared" si="13"/>
        <v>0</v>
      </c>
      <c r="F46" s="23">
        <f t="shared" si="13"/>
        <v>0</v>
      </c>
      <c r="G46" s="23">
        <f t="shared" si="13"/>
        <v>0</v>
      </c>
      <c r="H46" s="23">
        <f t="shared" si="13"/>
        <v>0</v>
      </c>
      <c r="I46" s="23">
        <f t="shared" si="13"/>
        <v>0</v>
      </c>
      <c r="J46" s="23">
        <f t="shared" si="13"/>
        <v>0</v>
      </c>
      <c r="K46" s="23">
        <f t="shared" si="13"/>
        <v>0</v>
      </c>
      <c r="L46" s="23">
        <f t="shared" si="13"/>
        <v>0</v>
      </c>
      <c r="M46" s="23">
        <f t="shared" si="13"/>
        <v>0</v>
      </c>
      <c r="N46" s="23">
        <f t="shared" si="13"/>
        <v>0</v>
      </c>
      <c r="O46" s="23">
        <f t="shared" si="13"/>
        <v>0</v>
      </c>
      <c r="P46" s="23">
        <f t="shared" si="13"/>
        <v>0</v>
      </c>
      <c r="Q46" s="23">
        <f t="shared" si="13"/>
        <v>0</v>
      </c>
      <c r="R46" s="23">
        <f t="shared" si="13"/>
        <v>0</v>
      </c>
      <c r="S46" s="23">
        <f t="shared" si="13"/>
        <v>0</v>
      </c>
      <c r="T46" s="23">
        <f t="shared" si="13"/>
        <v>0</v>
      </c>
      <c r="U46" s="23">
        <f t="shared" si="13"/>
        <v>0</v>
      </c>
      <c r="V46" s="23">
        <f t="shared" si="13"/>
        <v>0</v>
      </c>
      <c r="W46" s="23">
        <f t="shared" si="13"/>
        <v>0</v>
      </c>
      <c r="X46" s="23">
        <f t="shared" si="13"/>
        <v>0</v>
      </c>
      <c r="Y46" s="23">
        <f t="shared" si="13"/>
        <v>0</v>
      </c>
      <c r="Z46" s="23">
        <f t="shared" si="13"/>
        <v>0</v>
      </c>
      <c r="AA46" s="23">
        <f t="shared" si="13"/>
        <v>0</v>
      </c>
      <c r="AB46" s="23">
        <f t="shared" si="13"/>
        <v>0</v>
      </c>
      <c r="AC46" s="23">
        <f t="shared" si="13"/>
        <v>0</v>
      </c>
      <c r="AD46" s="23">
        <f t="shared" si="13"/>
        <v>0</v>
      </c>
      <c r="AE46" s="23">
        <f t="shared" si="13"/>
        <v>0</v>
      </c>
      <c r="AF46" s="23">
        <f t="shared" si="13"/>
        <v>0</v>
      </c>
      <c r="AG46" s="23">
        <f t="shared" si="13"/>
        <v>0</v>
      </c>
      <c r="AH46" s="23">
        <f t="shared" si="13"/>
        <v>0</v>
      </c>
      <c r="AI46" s="23">
        <f t="shared" si="13"/>
        <v>0</v>
      </c>
      <c r="AJ46" s="23">
        <f t="shared" si="13"/>
        <v>0</v>
      </c>
      <c r="AK46" s="23">
        <f t="shared" si="13"/>
        <v>0</v>
      </c>
      <c r="AL46" s="23">
        <f t="shared" si="13"/>
        <v>0</v>
      </c>
    </row>
    <row r="47" spans="1:38">
      <c r="A47" s="1"/>
      <c r="B47" t="str">
        <f t="shared" si="10"/>
        <v>Community Loan Fund</v>
      </c>
      <c r="C47" s="23">
        <f t="shared" ref="C47:AL47" si="14">IF($C23=0,0,IF($F23="Amortizing",PPMT($D23/12,C$33,$E23,$C23)*-1,0))</f>
        <v>0</v>
      </c>
      <c r="D47" s="23">
        <f t="shared" si="14"/>
        <v>0</v>
      </c>
      <c r="E47" s="23">
        <f t="shared" si="14"/>
        <v>0</v>
      </c>
      <c r="F47" s="23">
        <f t="shared" si="14"/>
        <v>0</v>
      </c>
      <c r="G47" s="23">
        <f t="shared" si="14"/>
        <v>0</v>
      </c>
      <c r="H47" s="23">
        <f t="shared" si="14"/>
        <v>0</v>
      </c>
      <c r="I47" s="23">
        <f t="shared" si="14"/>
        <v>0</v>
      </c>
      <c r="J47" s="23">
        <f t="shared" si="14"/>
        <v>0</v>
      </c>
      <c r="K47" s="23">
        <f t="shared" si="14"/>
        <v>0</v>
      </c>
      <c r="L47" s="23">
        <f t="shared" si="14"/>
        <v>0</v>
      </c>
      <c r="M47" s="23">
        <f t="shared" si="14"/>
        <v>0</v>
      </c>
      <c r="N47" s="23">
        <f t="shared" si="14"/>
        <v>0</v>
      </c>
      <c r="O47" s="23">
        <f t="shared" si="14"/>
        <v>0</v>
      </c>
      <c r="P47" s="23">
        <f t="shared" si="14"/>
        <v>0</v>
      </c>
      <c r="Q47" s="23">
        <f t="shared" si="14"/>
        <v>0</v>
      </c>
      <c r="R47" s="23">
        <f t="shared" si="14"/>
        <v>0</v>
      </c>
      <c r="S47" s="23">
        <f t="shared" si="14"/>
        <v>0</v>
      </c>
      <c r="T47" s="23">
        <f t="shared" si="14"/>
        <v>0</v>
      </c>
      <c r="U47" s="23">
        <f t="shared" si="14"/>
        <v>0</v>
      </c>
      <c r="V47" s="23">
        <f t="shared" si="14"/>
        <v>0</v>
      </c>
      <c r="W47" s="23">
        <f t="shared" si="14"/>
        <v>0</v>
      </c>
      <c r="X47" s="23">
        <f t="shared" si="14"/>
        <v>0</v>
      </c>
      <c r="Y47" s="23">
        <f t="shared" si="14"/>
        <v>0</v>
      </c>
      <c r="Z47" s="23">
        <f t="shared" si="14"/>
        <v>0</v>
      </c>
      <c r="AA47" s="23">
        <f t="shared" si="14"/>
        <v>0</v>
      </c>
      <c r="AB47" s="23">
        <f t="shared" si="14"/>
        <v>0</v>
      </c>
      <c r="AC47" s="23">
        <f t="shared" si="14"/>
        <v>0</v>
      </c>
      <c r="AD47" s="23">
        <f t="shared" si="14"/>
        <v>0</v>
      </c>
      <c r="AE47" s="23">
        <f t="shared" si="14"/>
        <v>0</v>
      </c>
      <c r="AF47" s="23">
        <f t="shared" si="14"/>
        <v>0</v>
      </c>
      <c r="AG47" s="23">
        <f t="shared" si="14"/>
        <v>0</v>
      </c>
      <c r="AH47" s="23">
        <f t="shared" si="14"/>
        <v>0</v>
      </c>
      <c r="AI47" s="23">
        <f t="shared" si="14"/>
        <v>0</v>
      </c>
      <c r="AJ47" s="23">
        <f t="shared" si="14"/>
        <v>0</v>
      </c>
      <c r="AK47" s="23">
        <f t="shared" si="14"/>
        <v>0</v>
      </c>
      <c r="AL47" s="23">
        <f t="shared" si="14"/>
        <v>0</v>
      </c>
    </row>
    <row r="48" spans="1:38">
      <c r="A48" s="1"/>
      <c r="B48" t="str">
        <f t="shared" si="10"/>
        <v>Other Loan #1</v>
      </c>
      <c r="C48" s="23">
        <f t="shared" ref="C48:AL48" si="15">IF($C24=0,0,IF($F24="Amortizing",PPMT($D24/12,C$33,$E24,$C24)*-1,0))</f>
        <v>0</v>
      </c>
      <c r="D48" s="23">
        <f t="shared" si="15"/>
        <v>0</v>
      </c>
      <c r="E48" s="23">
        <f t="shared" si="15"/>
        <v>0</v>
      </c>
      <c r="F48" s="23">
        <f t="shared" si="15"/>
        <v>0</v>
      </c>
      <c r="G48" s="23">
        <f t="shared" si="15"/>
        <v>0</v>
      </c>
      <c r="H48" s="23">
        <f t="shared" si="15"/>
        <v>0</v>
      </c>
      <c r="I48" s="23">
        <f t="shared" si="15"/>
        <v>0</v>
      </c>
      <c r="J48" s="23">
        <f t="shared" si="15"/>
        <v>0</v>
      </c>
      <c r="K48" s="23">
        <f t="shared" si="15"/>
        <v>0</v>
      </c>
      <c r="L48" s="23">
        <f t="shared" si="15"/>
        <v>0</v>
      </c>
      <c r="M48" s="23">
        <f t="shared" si="15"/>
        <v>0</v>
      </c>
      <c r="N48" s="23">
        <f t="shared" si="15"/>
        <v>0</v>
      </c>
      <c r="O48" s="23">
        <f t="shared" si="15"/>
        <v>0</v>
      </c>
      <c r="P48" s="23">
        <f t="shared" si="15"/>
        <v>0</v>
      </c>
      <c r="Q48" s="23">
        <f t="shared" si="15"/>
        <v>0</v>
      </c>
      <c r="R48" s="23">
        <f t="shared" si="15"/>
        <v>0</v>
      </c>
      <c r="S48" s="23">
        <f t="shared" si="15"/>
        <v>0</v>
      </c>
      <c r="T48" s="23">
        <f t="shared" si="15"/>
        <v>0</v>
      </c>
      <c r="U48" s="23">
        <f t="shared" si="15"/>
        <v>0</v>
      </c>
      <c r="V48" s="23">
        <f t="shared" si="15"/>
        <v>0</v>
      </c>
      <c r="W48" s="23">
        <f t="shared" si="15"/>
        <v>0</v>
      </c>
      <c r="X48" s="23">
        <f t="shared" si="15"/>
        <v>0</v>
      </c>
      <c r="Y48" s="23">
        <f t="shared" si="15"/>
        <v>0</v>
      </c>
      <c r="Z48" s="23">
        <f t="shared" si="15"/>
        <v>0</v>
      </c>
      <c r="AA48" s="23">
        <f t="shared" si="15"/>
        <v>0</v>
      </c>
      <c r="AB48" s="23">
        <f t="shared" si="15"/>
        <v>0</v>
      </c>
      <c r="AC48" s="23">
        <f t="shared" si="15"/>
        <v>0</v>
      </c>
      <c r="AD48" s="23">
        <f t="shared" si="15"/>
        <v>0</v>
      </c>
      <c r="AE48" s="23">
        <f t="shared" si="15"/>
        <v>0</v>
      </c>
      <c r="AF48" s="23">
        <f t="shared" si="15"/>
        <v>0</v>
      </c>
      <c r="AG48" s="23">
        <f t="shared" si="15"/>
        <v>0</v>
      </c>
      <c r="AH48" s="23">
        <f t="shared" si="15"/>
        <v>0</v>
      </c>
      <c r="AI48" s="23">
        <f t="shared" si="15"/>
        <v>0</v>
      </c>
      <c r="AJ48" s="23">
        <f t="shared" si="15"/>
        <v>0</v>
      </c>
      <c r="AK48" s="23">
        <f t="shared" si="15"/>
        <v>0</v>
      </c>
      <c r="AL48" s="23">
        <f t="shared" si="15"/>
        <v>0</v>
      </c>
    </row>
    <row r="49" spans="1:38">
      <c r="A49" s="1"/>
      <c r="B49" t="str">
        <f t="shared" si="10"/>
        <v>Other Loan #2</v>
      </c>
      <c r="C49" s="31">
        <f t="shared" ref="C49:AL49" si="16">IF($C25=0,0,IF($F25="Amortizing",PPMT($D25/12,C$33,$E25,$C25)*-1,0))</f>
        <v>0</v>
      </c>
      <c r="D49" s="31">
        <f t="shared" si="16"/>
        <v>0</v>
      </c>
      <c r="E49" s="31">
        <f t="shared" si="16"/>
        <v>0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6"/>
        <v>0</v>
      </c>
      <c r="O49" s="31">
        <f t="shared" si="16"/>
        <v>0</v>
      </c>
      <c r="P49" s="31">
        <f t="shared" si="16"/>
        <v>0</v>
      </c>
      <c r="Q49" s="31">
        <f t="shared" si="16"/>
        <v>0</v>
      </c>
      <c r="R49" s="31">
        <f t="shared" si="16"/>
        <v>0</v>
      </c>
      <c r="S49" s="31">
        <f t="shared" si="16"/>
        <v>0</v>
      </c>
      <c r="T49" s="31">
        <f t="shared" si="16"/>
        <v>0</v>
      </c>
      <c r="U49" s="31">
        <f t="shared" si="16"/>
        <v>0</v>
      </c>
      <c r="V49" s="31">
        <f t="shared" si="16"/>
        <v>0</v>
      </c>
      <c r="W49" s="31">
        <f t="shared" si="16"/>
        <v>0</v>
      </c>
      <c r="X49" s="31">
        <f t="shared" si="16"/>
        <v>0</v>
      </c>
      <c r="Y49" s="31">
        <f t="shared" si="16"/>
        <v>0</v>
      </c>
      <c r="Z49" s="31">
        <f t="shared" si="16"/>
        <v>0</v>
      </c>
      <c r="AA49" s="31">
        <f t="shared" si="16"/>
        <v>0</v>
      </c>
      <c r="AB49" s="31">
        <f t="shared" si="16"/>
        <v>0</v>
      </c>
      <c r="AC49" s="31">
        <f t="shared" si="16"/>
        <v>0</v>
      </c>
      <c r="AD49" s="31">
        <f t="shared" si="16"/>
        <v>0</v>
      </c>
      <c r="AE49" s="31">
        <f t="shared" si="16"/>
        <v>0</v>
      </c>
      <c r="AF49" s="31">
        <f t="shared" si="16"/>
        <v>0</v>
      </c>
      <c r="AG49" s="31">
        <f t="shared" si="16"/>
        <v>0</v>
      </c>
      <c r="AH49" s="31">
        <f t="shared" si="16"/>
        <v>0</v>
      </c>
      <c r="AI49" s="31">
        <f t="shared" si="16"/>
        <v>0</v>
      </c>
      <c r="AJ49" s="31">
        <f t="shared" si="16"/>
        <v>0</v>
      </c>
      <c r="AK49" s="31">
        <f t="shared" si="16"/>
        <v>0</v>
      </c>
      <c r="AL49" s="31">
        <f t="shared" si="16"/>
        <v>0</v>
      </c>
    </row>
    <row r="50" spans="1:38" ht="26.25" customHeight="1">
      <c r="A50" s="196" t="s">
        <v>68</v>
      </c>
      <c r="B50" s="197"/>
      <c r="C50" s="23">
        <f>SUM(C44:C49)</f>
        <v>0</v>
      </c>
      <c r="D50" s="23">
        <f t="shared" ref="D50:AL50" si="17">SUM(D44:D49)</f>
        <v>0</v>
      </c>
      <c r="E50" s="23">
        <f t="shared" si="17"/>
        <v>0</v>
      </c>
      <c r="F50" s="23">
        <f t="shared" si="17"/>
        <v>0</v>
      </c>
      <c r="G50" s="23">
        <f t="shared" si="17"/>
        <v>0</v>
      </c>
      <c r="H50" s="23">
        <f t="shared" si="17"/>
        <v>0</v>
      </c>
      <c r="I50" s="23">
        <f t="shared" si="17"/>
        <v>0</v>
      </c>
      <c r="J50" s="23">
        <f t="shared" si="17"/>
        <v>0</v>
      </c>
      <c r="K50" s="23">
        <f t="shared" si="17"/>
        <v>0</v>
      </c>
      <c r="L50" s="23">
        <f t="shared" si="17"/>
        <v>0</v>
      </c>
      <c r="M50" s="23">
        <f t="shared" si="17"/>
        <v>0</v>
      </c>
      <c r="N50" s="23">
        <f t="shared" si="17"/>
        <v>0</v>
      </c>
      <c r="O50" s="23">
        <f t="shared" si="17"/>
        <v>0</v>
      </c>
      <c r="P50" s="23">
        <f t="shared" si="17"/>
        <v>0</v>
      </c>
      <c r="Q50" s="23">
        <f t="shared" si="17"/>
        <v>0</v>
      </c>
      <c r="R50" s="23">
        <f t="shared" si="17"/>
        <v>0</v>
      </c>
      <c r="S50" s="23">
        <f t="shared" si="17"/>
        <v>0</v>
      </c>
      <c r="T50" s="23">
        <f t="shared" si="17"/>
        <v>0</v>
      </c>
      <c r="U50" s="23">
        <f t="shared" si="17"/>
        <v>0</v>
      </c>
      <c r="V50" s="23">
        <f t="shared" si="17"/>
        <v>0</v>
      </c>
      <c r="W50" s="23">
        <f t="shared" si="17"/>
        <v>0</v>
      </c>
      <c r="X50" s="23">
        <f t="shared" si="17"/>
        <v>0</v>
      </c>
      <c r="Y50" s="23">
        <f t="shared" si="17"/>
        <v>0</v>
      </c>
      <c r="Z50" s="23">
        <f t="shared" si="17"/>
        <v>0</v>
      </c>
      <c r="AA50" s="23">
        <f t="shared" si="17"/>
        <v>0</v>
      </c>
      <c r="AB50" s="23">
        <f t="shared" si="17"/>
        <v>0</v>
      </c>
      <c r="AC50" s="23">
        <f t="shared" si="17"/>
        <v>0</v>
      </c>
      <c r="AD50" s="23">
        <f t="shared" si="17"/>
        <v>0</v>
      </c>
      <c r="AE50" s="23">
        <f t="shared" si="17"/>
        <v>0</v>
      </c>
      <c r="AF50" s="23">
        <f t="shared" si="17"/>
        <v>0</v>
      </c>
      <c r="AG50" s="23">
        <f t="shared" si="17"/>
        <v>0</v>
      </c>
      <c r="AH50" s="23">
        <f t="shared" si="17"/>
        <v>0</v>
      </c>
      <c r="AI50" s="23">
        <f t="shared" si="17"/>
        <v>0</v>
      </c>
      <c r="AJ50" s="23">
        <f t="shared" si="17"/>
        <v>0</v>
      </c>
      <c r="AK50" s="23">
        <f t="shared" si="17"/>
        <v>0</v>
      </c>
      <c r="AL50" s="23">
        <f t="shared" si="17"/>
        <v>0</v>
      </c>
    </row>
    <row r="51" spans="1:38">
      <c r="A51" s="1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>
      <c r="A52" s="77" t="s">
        <v>69</v>
      </c>
      <c r="C52" s="23">
        <f>+C41+C50</f>
        <v>0</v>
      </c>
      <c r="D52" s="23">
        <f t="shared" ref="D52:AL52" si="18">+D41+D50</f>
        <v>0</v>
      </c>
      <c r="E52" s="23">
        <f t="shared" si="18"/>
        <v>0</v>
      </c>
      <c r="F52" s="23">
        <f t="shared" si="18"/>
        <v>0</v>
      </c>
      <c r="G52" s="23">
        <f t="shared" si="18"/>
        <v>0</v>
      </c>
      <c r="H52" s="23">
        <f t="shared" si="18"/>
        <v>0</v>
      </c>
      <c r="I52" s="23">
        <f t="shared" si="18"/>
        <v>0</v>
      </c>
      <c r="J52" s="23">
        <f t="shared" si="18"/>
        <v>0</v>
      </c>
      <c r="K52" s="23">
        <f t="shared" si="18"/>
        <v>0</v>
      </c>
      <c r="L52" s="23">
        <f t="shared" si="18"/>
        <v>0</v>
      </c>
      <c r="M52" s="23">
        <f t="shared" si="18"/>
        <v>0</v>
      </c>
      <c r="N52" s="23">
        <f t="shared" si="18"/>
        <v>0</v>
      </c>
      <c r="O52" s="23">
        <f t="shared" si="18"/>
        <v>0</v>
      </c>
      <c r="P52" s="23">
        <f t="shared" si="18"/>
        <v>0</v>
      </c>
      <c r="Q52" s="23">
        <f t="shared" si="18"/>
        <v>0</v>
      </c>
      <c r="R52" s="23">
        <f t="shared" si="18"/>
        <v>0</v>
      </c>
      <c r="S52" s="23">
        <f t="shared" si="18"/>
        <v>0</v>
      </c>
      <c r="T52" s="23">
        <f t="shared" si="18"/>
        <v>0</v>
      </c>
      <c r="U52" s="23">
        <f t="shared" si="18"/>
        <v>0</v>
      </c>
      <c r="V52" s="23">
        <f t="shared" si="18"/>
        <v>0</v>
      </c>
      <c r="W52" s="23">
        <f t="shared" si="18"/>
        <v>0</v>
      </c>
      <c r="X52" s="23">
        <f t="shared" si="18"/>
        <v>0</v>
      </c>
      <c r="Y52" s="23">
        <f t="shared" si="18"/>
        <v>0</v>
      </c>
      <c r="Z52" s="23">
        <f t="shared" si="18"/>
        <v>0</v>
      </c>
      <c r="AA52" s="23">
        <f t="shared" si="18"/>
        <v>0</v>
      </c>
      <c r="AB52" s="23">
        <f t="shared" si="18"/>
        <v>0</v>
      </c>
      <c r="AC52" s="23">
        <f t="shared" si="18"/>
        <v>0</v>
      </c>
      <c r="AD52" s="23">
        <f t="shared" si="18"/>
        <v>0</v>
      </c>
      <c r="AE52" s="23">
        <f t="shared" si="18"/>
        <v>0</v>
      </c>
      <c r="AF52" s="23">
        <f t="shared" si="18"/>
        <v>0</v>
      </c>
      <c r="AG52" s="23">
        <f t="shared" si="18"/>
        <v>0</v>
      </c>
      <c r="AH52" s="23">
        <f t="shared" si="18"/>
        <v>0</v>
      </c>
      <c r="AI52" s="23">
        <f t="shared" si="18"/>
        <v>0</v>
      </c>
      <c r="AJ52" s="23">
        <f t="shared" si="18"/>
        <v>0</v>
      </c>
      <c r="AK52" s="23">
        <f t="shared" si="18"/>
        <v>0</v>
      </c>
      <c r="AL52" s="23">
        <f t="shared" si="18"/>
        <v>0</v>
      </c>
    </row>
    <row r="53" spans="1:38">
      <c r="A53" s="1"/>
    </row>
    <row r="54" spans="1:38">
      <c r="A54" s="196" t="s">
        <v>29</v>
      </c>
      <c r="B54" s="197"/>
    </row>
    <row r="55" spans="1:38">
      <c r="A55" s="1"/>
      <c r="B55" t="str">
        <f t="shared" ref="B55:B60" si="19">+B44</f>
        <v>Bank Loan #1</v>
      </c>
      <c r="C55" s="23">
        <f t="shared" ref="C55:C60" si="20">+$C20-C44</f>
        <v>0</v>
      </c>
      <c r="D55" s="23">
        <f>+C55-D44</f>
        <v>0</v>
      </c>
      <c r="E55" s="23">
        <f t="shared" ref="E55:AL55" si="21">+D55-E44</f>
        <v>0</v>
      </c>
      <c r="F55" s="23">
        <f t="shared" si="21"/>
        <v>0</v>
      </c>
      <c r="G55" s="23">
        <f t="shared" si="21"/>
        <v>0</v>
      </c>
      <c r="H55" s="23">
        <f t="shared" si="21"/>
        <v>0</v>
      </c>
      <c r="I55" s="23">
        <f t="shared" si="21"/>
        <v>0</v>
      </c>
      <c r="J55" s="23">
        <f t="shared" si="21"/>
        <v>0</v>
      </c>
      <c r="K55" s="23">
        <f t="shared" si="21"/>
        <v>0</v>
      </c>
      <c r="L55" s="23">
        <f t="shared" si="21"/>
        <v>0</v>
      </c>
      <c r="M55" s="23">
        <f t="shared" si="21"/>
        <v>0</v>
      </c>
      <c r="N55" s="23">
        <f t="shared" si="21"/>
        <v>0</v>
      </c>
      <c r="O55" s="23">
        <f t="shared" si="21"/>
        <v>0</v>
      </c>
      <c r="P55" s="23">
        <f t="shared" si="21"/>
        <v>0</v>
      </c>
      <c r="Q55" s="23">
        <f t="shared" si="21"/>
        <v>0</v>
      </c>
      <c r="R55" s="23">
        <f t="shared" si="21"/>
        <v>0</v>
      </c>
      <c r="S55" s="23">
        <f t="shared" si="21"/>
        <v>0</v>
      </c>
      <c r="T55" s="23">
        <f t="shared" si="21"/>
        <v>0</v>
      </c>
      <c r="U55" s="23">
        <f t="shared" si="21"/>
        <v>0</v>
      </c>
      <c r="V55" s="23">
        <f t="shared" si="21"/>
        <v>0</v>
      </c>
      <c r="W55" s="23">
        <f t="shared" si="21"/>
        <v>0</v>
      </c>
      <c r="X55" s="23">
        <f t="shared" si="21"/>
        <v>0</v>
      </c>
      <c r="Y55" s="23">
        <f t="shared" si="21"/>
        <v>0</v>
      </c>
      <c r="Z55" s="23">
        <f t="shared" si="21"/>
        <v>0</v>
      </c>
      <c r="AA55" s="23">
        <f t="shared" si="21"/>
        <v>0</v>
      </c>
      <c r="AB55" s="23">
        <f t="shared" si="21"/>
        <v>0</v>
      </c>
      <c r="AC55" s="23">
        <f t="shared" si="21"/>
        <v>0</v>
      </c>
      <c r="AD55" s="23">
        <f t="shared" si="21"/>
        <v>0</v>
      </c>
      <c r="AE55" s="23">
        <f t="shared" si="21"/>
        <v>0</v>
      </c>
      <c r="AF55" s="23">
        <f t="shared" si="21"/>
        <v>0</v>
      </c>
      <c r="AG55" s="23">
        <f t="shared" si="21"/>
        <v>0</v>
      </c>
      <c r="AH55" s="23">
        <f t="shared" si="21"/>
        <v>0</v>
      </c>
      <c r="AI55" s="23">
        <f t="shared" si="21"/>
        <v>0</v>
      </c>
      <c r="AJ55" s="23">
        <f t="shared" si="21"/>
        <v>0</v>
      </c>
      <c r="AK55" s="23">
        <f t="shared" si="21"/>
        <v>0</v>
      </c>
      <c r="AL55" s="23">
        <f t="shared" si="21"/>
        <v>0</v>
      </c>
    </row>
    <row r="56" spans="1:38">
      <c r="A56" s="1"/>
      <c r="B56" t="str">
        <f t="shared" si="19"/>
        <v>Bank Loan #2</v>
      </c>
      <c r="C56" s="23">
        <f t="shared" si="20"/>
        <v>0</v>
      </c>
      <c r="D56" s="23">
        <f t="shared" ref="D56:AL56" si="22">+C56-D45</f>
        <v>0</v>
      </c>
      <c r="E56" s="23">
        <f t="shared" si="22"/>
        <v>0</v>
      </c>
      <c r="F56" s="23">
        <f t="shared" si="22"/>
        <v>0</v>
      </c>
      <c r="G56" s="23">
        <f t="shared" si="22"/>
        <v>0</v>
      </c>
      <c r="H56" s="23">
        <f t="shared" si="22"/>
        <v>0</v>
      </c>
      <c r="I56" s="23">
        <f t="shared" si="22"/>
        <v>0</v>
      </c>
      <c r="J56" s="23">
        <f t="shared" si="22"/>
        <v>0</v>
      </c>
      <c r="K56" s="23">
        <f t="shared" si="22"/>
        <v>0</v>
      </c>
      <c r="L56" s="23">
        <f t="shared" si="22"/>
        <v>0</v>
      </c>
      <c r="M56" s="23">
        <f t="shared" si="22"/>
        <v>0</v>
      </c>
      <c r="N56" s="23">
        <f t="shared" si="22"/>
        <v>0</v>
      </c>
      <c r="O56" s="23">
        <f t="shared" si="22"/>
        <v>0</v>
      </c>
      <c r="P56" s="23">
        <f t="shared" si="22"/>
        <v>0</v>
      </c>
      <c r="Q56" s="23">
        <f t="shared" si="22"/>
        <v>0</v>
      </c>
      <c r="R56" s="23">
        <f t="shared" si="22"/>
        <v>0</v>
      </c>
      <c r="S56" s="23">
        <f t="shared" si="22"/>
        <v>0</v>
      </c>
      <c r="T56" s="23">
        <f t="shared" si="22"/>
        <v>0</v>
      </c>
      <c r="U56" s="23">
        <f t="shared" si="22"/>
        <v>0</v>
      </c>
      <c r="V56" s="23">
        <f t="shared" si="22"/>
        <v>0</v>
      </c>
      <c r="W56" s="23">
        <f t="shared" si="22"/>
        <v>0</v>
      </c>
      <c r="X56" s="23">
        <f t="shared" si="22"/>
        <v>0</v>
      </c>
      <c r="Y56" s="23">
        <f t="shared" si="22"/>
        <v>0</v>
      </c>
      <c r="Z56" s="23">
        <f t="shared" si="22"/>
        <v>0</v>
      </c>
      <c r="AA56" s="23">
        <f t="shared" si="22"/>
        <v>0</v>
      </c>
      <c r="AB56" s="23">
        <f t="shared" si="22"/>
        <v>0</v>
      </c>
      <c r="AC56" s="23">
        <f t="shared" si="22"/>
        <v>0</v>
      </c>
      <c r="AD56" s="23">
        <f t="shared" si="22"/>
        <v>0</v>
      </c>
      <c r="AE56" s="23">
        <f t="shared" si="22"/>
        <v>0</v>
      </c>
      <c r="AF56" s="23">
        <f t="shared" si="22"/>
        <v>0</v>
      </c>
      <c r="AG56" s="23">
        <f t="shared" si="22"/>
        <v>0</v>
      </c>
      <c r="AH56" s="23">
        <f t="shared" si="22"/>
        <v>0</v>
      </c>
      <c r="AI56" s="23">
        <f t="shared" si="22"/>
        <v>0</v>
      </c>
      <c r="AJ56" s="23">
        <f t="shared" si="22"/>
        <v>0</v>
      </c>
      <c r="AK56" s="23">
        <f t="shared" si="22"/>
        <v>0</v>
      </c>
      <c r="AL56" s="23">
        <f t="shared" si="22"/>
        <v>0</v>
      </c>
    </row>
    <row r="57" spans="1:38">
      <c r="A57" s="1"/>
      <c r="B57" t="str">
        <f t="shared" si="19"/>
        <v>SBA Loan</v>
      </c>
      <c r="C57" s="23">
        <f t="shared" si="20"/>
        <v>0</v>
      </c>
      <c r="D57" s="23">
        <f t="shared" ref="D57:AL57" si="23">+C57-D46</f>
        <v>0</v>
      </c>
      <c r="E57" s="23">
        <f t="shared" si="23"/>
        <v>0</v>
      </c>
      <c r="F57" s="23">
        <f t="shared" si="23"/>
        <v>0</v>
      </c>
      <c r="G57" s="23">
        <f t="shared" si="23"/>
        <v>0</v>
      </c>
      <c r="H57" s="23">
        <f t="shared" si="23"/>
        <v>0</v>
      </c>
      <c r="I57" s="23">
        <f t="shared" si="23"/>
        <v>0</v>
      </c>
      <c r="J57" s="23">
        <f t="shared" si="23"/>
        <v>0</v>
      </c>
      <c r="K57" s="23">
        <f t="shared" si="23"/>
        <v>0</v>
      </c>
      <c r="L57" s="23">
        <f t="shared" si="23"/>
        <v>0</v>
      </c>
      <c r="M57" s="23">
        <f t="shared" si="23"/>
        <v>0</v>
      </c>
      <c r="N57" s="23">
        <f t="shared" si="23"/>
        <v>0</v>
      </c>
      <c r="O57" s="23">
        <f t="shared" si="23"/>
        <v>0</v>
      </c>
      <c r="P57" s="23">
        <f t="shared" si="23"/>
        <v>0</v>
      </c>
      <c r="Q57" s="23">
        <f t="shared" si="23"/>
        <v>0</v>
      </c>
      <c r="R57" s="23">
        <f t="shared" si="23"/>
        <v>0</v>
      </c>
      <c r="S57" s="23">
        <f t="shared" si="23"/>
        <v>0</v>
      </c>
      <c r="T57" s="23">
        <f t="shared" si="23"/>
        <v>0</v>
      </c>
      <c r="U57" s="23">
        <f t="shared" si="23"/>
        <v>0</v>
      </c>
      <c r="V57" s="23">
        <f t="shared" si="23"/>
        <v>0</v>
      </c>
      <c r="W57" s="23">
        <f t="shared" si="23"/>
        <v>0</v>
      </c>
      <c r="X57" s="23">
        <f t="shared" si="23"/>
        <v>0</v>
      </c>
      <c r="Y57" s="23">
        <f t="shared" si="23"/>
        <v>0</v>
      </c>
      <c r="Z57" s="23">
        <f t="shared" si="23"/>
        <v>0</v>
      </c>
      <c r="AA57" s="23">
        <f t="shared" si="23"/>
        <v>0</v>
      </c>
      <c r="AB57" s="23">
        <f t="shared" si="23"/>
        <v>0</v>
      </c>
      <c r="AC57" s="23">
        <f t="shared" si="23"/>
        <v>0</v>
      </c>
      <c r="AD57" s="23">
        <f t="shared" si="23"/>
        <v>0</v>
      </c>
      <c r="AE57" s="23">
        <f t="shared" si="23"/>
        <v>0</v>
      </c>
      <c r="AF57" s="23">
        <f t="shared" si="23"/>
        <v>0</v>
      </c>
      <c r="AG57" s="23">
        <f t="shared" si="23"/>
        <v>0</v>
      </c>
      <c r="AH57" s="23">
        <f t="shared" si="23"/>
        <v>0</v>
      </c>
      <c r="AI57" s="23">
        <f t="shared" si="23"/>
        <v>0</v>
      </c>
      <c r="AJ57" s="23">
        <f t="shared" si="23"/>
        <v>0</v>
      </c>
      <c r="AK57" s="23">
        <f t="shared" si="23"/>
        <v>0</v>
      </c>
      <c r="AL57" s="23">
        <f t="shared" si="23"/>
        <v>0</v>
      </c>
    </row>
    <row r="58" spans="1:38">
      <c r="A58" s="1"/>
      <c r="B58" t="str">
        <f t="shared" si="19"/>
        <v>Community Loan Fund</v>
      </c>
      <c r="C58" s="23">
        <f t="shared" si="20"/>
        <v>0</v>
      </c>
      <c r="D58" s="23">
        <f t="shared" ref="D58:AL58" si="24">+C58-D47</f>
        <v>0</v>
      </c>
      <c r="E58" s="23">
        <f t="shared" si="24"/>
        <v>0</v>
      </c>
      <c r="F58" s="23">
        <f t="shared" si="24"/>
        <v>0</v>
      </c>
      <c r="G58" s="23">
        <f t="shared" si="24"/>
        <v>0</v>
      </c>
      <c r="H58" s="23">
        <f t="shared" si="24"/>
        <v>0</v>
      </c>
      <c r="I58" s="23">
        <f t="shared" si="24"/>
        <v>0</v>
      </c>
      <c r="J58" s="23">
        <f t="shared" si="24"/>
        <v>0</v>
      </c>
      <c r="K58" s="23">
        <f t="shared" si="24"/>
        <v>0</v>
      </c>
      <c r="L58" s="23">
        <f t="shared" si="24"/>
        <v>0</v>
      </c>
      <c r="M58" s="23">
        <f t="shared" si="24"/>
        <v>0</v>
      </c>
      <c r="N58" s="23">
        <f t="shared" si="24"/>
        <v>0</v>
      </c>
      <c r="O58" s="23">
        <f t="shared" si="24"/>
        <v>0</v>
      </c>
      <c r="P58" s="23">
        <f t="shared" si="24"/>
        <v>0</v>
      </c>
      <c r="Q58" s="23">
        <f t="shared" si="24"/>
        <v>0</v>
      </c>
      <c r="R58" s="23">
        <f t="shared" si="24"/>
        <v>0</v>
      </c>
      <c r="S58" s="23">
        <f t="shared" si="24"/>
        <v>0</v>
      </c>
      <c r="T58" s="23">
        <f t="shared" si="24"/>
        <v>0</v>
      </c>
      <c r="U58" s="23">
        <f t="shared" si="24"/>
        <v>0</v>
      </c>
      <c r="V58" s="23">
        <f t="shared" si="24"/>
        <v>0</v>
      </c>
      <c r="W58" s="23">
        <f t="shared" si="24"/>
        <v>0</v>
      </c>
      <c r="X58" s="23">
        <f t="shared" si="24"/>
        <v>0</v>
      </c>
      <c r="Y58" s="23">
        <f t="shared" si="24"/>
        <v>0</v>
      </c>
      <c r="Z58" s="23">
        <f t="shared" si="24"/>
        <v>0</v>
      </c>
      <c r="AA58" s="23">
        <f t="shared" si="24"/>
        <v>0</v>
      </c>
      <c r="AB58" s="23">
        <f t="shared" si="24"/>
        <v>0</v>
      </c>
      <c r="AC58" s="23">
        <f t="shared" si="24"/>
        <v>0</v>
      </c>
      <c r="AD58" s="23">
        <f t="shared" si="24"/>
        <v>0</v>
      </c>
      <c r="AE58" s="23">
        <f t="shared" si="24"/>
        <v>0</v>
      </c>
      <c r="AF58" s="23">
        <f t="shared" si="24"/>
        <v>0</v>
      </c>
      <c r="AG58" s="23">
        <f t="shared" si="24"/>
        <v>0</v>
      </c>
      <c r="AH58" s="23">
        <f t="shared" si="24"/>
        <v>0</v>
      </c>
      <c r="AI58" s="23">
        <f t="shared" si="24"/>
        <v>0</v>
      </c>
      <c r="AJ58" s="23">
        <f t="shared" si="24"/>
        <v>0</v>
      </c>
      <c r="AK58" s="23">
        <f t="shared" si="24"/>
        <v>0</v>
      </c>
      <c r="AL58" s="23">
        <f t="shared" si="24"/>
        <v>0</v>
      </c>
    </row>
    <row r="59" spans="1:38">
      <c r="A59" s="1"/>
      <c r="B59" t="str">
        <f t="shared" si="19"/>
        <v>Other Loan #1</v>
      </c>
      <c r="C59" s="23">
        <f t="shared" si="20"/>
        <v>0</v>
      </c>
      <c r="D59" s="23">
        <f t="shared" ref="D59:AL59" si="25">+C59-D48</f>
        <v>0</v>
      </c>
      <c r="E59" s="23">
        <f t="shared" si="25"/>
        <v>0</v>
      </c>
      <c r="F59" s="23">
        <f t="shared" si="25"/>
        <v>0</v>
      </c>
      <c r="G59" s="23">
        <f t="shared" si="25"/>
        <v>0</v>
      </c>
      <c r="H59" s="23">
        <f t="shared" si="25"/>
        <v>0</v>
      </c>
      <c r="I59" s="23">
        <f t="shared" si="25"/>
        <v>0</v>
      </c>
      <c r="J59" s="23">
        <f t="shared" si="25"/>
        <v>0</v>
      </c>
      <c r="K59" s="23">
        <f t="shared" si="25"/>
        <v>0</v>
      </c>
      <c r="L59" s="23">
        <f t="shared" si="25"/>
        <v>0</v>
      </c>
      <c r="M59" s="23">
        <f t="shared" si="25"/>
        <v>0</v>
      </c>
      <c r="N59" s="23">
        <f t="shared" si="25"/>
        <v>0</v>
      </c>
      <c r="O59" s="23">
        <f t="shared" si="25"/>
        <v>0</v>
      </c>
      <c r="P59" s="23">
        <f t="shared" si="25"/>
        <v>0</v>
      </c>
      <c r="Q59" s="23">
        <f t="shared" si="25"/>
        <v>0</v>
      </c>
      <c r="R59" s="23">
        <f t="shared" si="25"/>
        <v>0</v>
      </c>
      <c r="S59" s="23">
        <f t="shared" si="25"/>
        <v>0</v>
      </c>
      <c r="T59" s="23">
        <f t="shared" si="25"/>
        <v>0</v>
      </c>
      <c r="U59" s="23">
        <f t="shared" si="25"/>
        <v>0</v>
      </c>
      <c r="V59" s="23">
        <f t="shared" si="25"/>
        <v>0</v>
      </c>
      <c r="W59" s="23">
        <f t="shared" si="25"/>
        <v>0</v>
      </c>
      <c r="X59" s="23">
        <f t="shared" si="25"/>
        <v>0</v>
      </c>
      <c r="Y59" s="23">
        <f t="shared" si="25"/>
        <v>0</v>
      </c>
      <c r="Z59" s="23">
        <f t="shared" si="25"/>
        <v>0</v>
      </c>
      <c r="AA59" s="23">
        <f t="shared" si="25"/>
        <v>0</v>
      </c>
      <c r="AB59" s="23">
        <f t="shared" si="25"/>
        <v>0</v>
      </c>
      <c r="AC59" s="23">
        <f t="shared" si="25"/>
        <v>0</v>
      </c>
      <c r="AD59" s="23">
        <f t="shared" si="25"/>
        <v>0</v>
      </c>
      <c r="AE59" s="23">
        <f t="shared" si="25"/>
        <v>0</v>
      </c>
      <c r="AF59" s="23">
        <f t="shared" si="25"/>
        <v>0</v>
      </c>
      <c r="AG59" s="23">
        <f t="shared" si="25"/>
        <v>0</v>
      </c>
      <c r="AH59" s="23">
        <f t="shared" si="25"/>
        <v>0</v>
      </c>
      <c r="AI59" s="23">
        <f t="shared" si="25"/>
        <v>0</v>
      </c>
      <c r="AJ59" s="23">
        <f t="shared" si="25"/>
        <v>0</v>
      </c>
      <c r="AK59" s="23">
        <f t="shared" si="25"/>
        <v>0</v>
      </c>
      <c r="AL59" s="23">
        <f t="shared" si="25"/>
        <v>0</v>
      </c>
    </row>
    <row r="60" spans="1:38">
      <c r="A60" s="1"/>
      <c r="B60" t="str">
        <f t="shared" si="19"/>
        <v>Other Loan #2</v>
      </c>
      <c r="C60" s="31">
        <f t="shared" si="20"/>
        <v>0</v>
      </c>
      <c r="D60" s="31">
        <f t="shared" ref="D60:AL60" si="26">+C60-D49</f>
        <v>0</v>
      </c>
      <c r="E60" s="31">
        <f t="shared" si="26"/>
        <v>0</v>
      </c>
      <c r="F60" s="31">
        <f t="shared" si="26"/>
        <v>0</v>
      </c>
      <c r="G60" s="31">
        <f t="shared" si="26"/>
        <v>0</v>
      </c>
      <c r="H60" s="31">
        <f t="shared" si="26"/>
        <v>0</v>
      </c>
      <c r="I60" s="31">
        <f t="shared" si="26"/>
        <v>0</v>
      </c>
      <c r="J60" s="31">
        <f t="shared" si="26"/>
        <v>0</v>
      </c>
      <c r="K60" s="31">
        <f t="shared" si="26"/>
        <v>0</v>
      </c>
      <c r="L60" s="31">
        <f t="shared" si="26"/>
        <v>0</v>
      </c>
      <c r="M60" s="31">
        <f t="shared" si="26"/>
        <v>0</v>
      </c>
      <c r="N60" s="31">
        <f t="shared" si="26"/>
        <v>0</v>
      </c>
      <c r="O60" s="31">
        <f t="shared" si="26"/>
        <v>0</v>
      </c>
      <c r="P60" s="31">
        <f t="shared" si="26"/>
        <v>0</v>
      </c>
      <c r="Q60" s="31">
        <f t="shared" si="26"/>
        <v>0</v>
      </c>
      <c r="R60" s="31">
        <f t="shared" si="26"/>
        <v>0</v>
      </c>
      <c r="S60" s="31">
        <f t="shared" si="26"/>
        <v>0</v>
      </c>
      <c r="T60" s="31">
        <f t="shared" si="26"/>
        <v>0</v>
      </c>
      <c r="U60" s="31">
        <f t="shared" si="26"/>
        <v>0</v>
      </c>
      <c r="V60" s="31">
        <f t="shared" si="26"/>
        <v>0</v>
      </c>
      <c r="W60" s="31">
        <f t="shared" si="26"/>
        <v>0</v>
      </c>
      <c r="X60" s="31">
        <f t="shared" si="26"/>
        <v>0</v>
      </c>
      <c r="Y60" s="31">
        <f t="shared" si="26"/>
        <v>0</v>
      </c>
      <c r="Z60" s="31">
        <f t="shared" si="26"/>
        <v>0</v>
      </c>
      <c r="AA60" s="31">
        <f t="shared" si="26"/>
        <v>0</v>
      </c>
      <c r="AB60" s="31">
        <f t="shared" si="26"/>
        <v>0</v>
      </c>
      <c r="AC60" s="31">
        <f t="shared" si="26"/>
        <v>0</v>
      </c>
      <c r="AD60" s="31">
        <f t="shared" si="26"/>
        <v>0</v>
      </c>
      <c r="AE60" s="31">
        <f t="shared" si="26"/>
        <v>0</v>
      </c>
      <c r="AF60" s="31">
        <f t="shared" si="26"/>
        <v>0</v>
      </c>
      <c r="AG60" s="31">
        <f t="shared" si="26"/>
        <v>0</v>
      </c>
      <c r="AH60" s="31">
        <f t="shared" si="26"/>
        <v>0</v>
      </c>
      <c r="AI60" s="31">
        <f t="shared" si="26"/>
        <v>0</v>
      </c>
      <c r="AJ60" s="31">
        <f t="shared" si="26"/>
        <v>0</v>
      </c>
      <c r="AK60" s="31">
        <f t="shared" si="26"/>
        <v>0</v>
      </c>
      <c r="AL60" s="31">
        <f t="shared" si="26"/>
        <v>0</v>
      </c>
    </row>
    <row r="61" spans="1:38">
      <c r="A61" s="196" t="s">
        <v>68</v>
      </c>
      <c r="B61" s="197"/>
      <c r="C61" s="23">
        <f>SUM(C55:C60)</f>
        <v>0</v>
      </c>
      <c r="D61" s="23">
        <f t="shared" ref="D61:AL61" si="27">SUM(D55:D60)</f>
        <v>0</v>
      </c>
      <c r="E61" s="23">
        <f t="shared" si="27"/>
        <v>0</v>
      </c>
      <c r="F61" s="23">
        <f t="shared" si="27"/>
        <v>0</v>
      </c>
      <c r="G61" s="23">
        <f t="shared" si="27"/>
        <v>0</v>
      </c>
      <c r="H61" s="23">
        <f t="shared" si="27"/>
        <v>0</v>
      </c>
      <c r="I61" s="23">
        <f t="shared" si="27"/>
        <v>0</v>
      </c>
      <c r="J61" s="23">
        <f t="shared" si="27"/>
        <v>0</v>
      </c>
      <c r="K61" s="23">
        <f t="shared" si="27"/>
        <v>0</v>
      </c>
      <c r="L61" s="23">
        <f t="shared" si="27"/>
        <v>0</v>
      </c>
      <c r="M61" s="23">
        <f t="shared" si="27"/>
        <v>0</v>
      </c>
      <c r="N61" s="23">
        <f t="shared" si="27"/>
        <v>0</v>
      </c>
      <c r="O61" s="23">
        <f t="shared" si="27"/>
        <v>0</v>
      </c>
      <c r="P61" s="23">
        <f t="shared" si="27"/>
        <v>0</v>
      </c>
      <c r="Q61" s="23">
        <f t="shared" si="27"/>
        <v>0</v>
      </c>
      <c r="R61" s="23">
        <f t="shared" si="27"/>
        <v>0</v>
      </c>
      <c r="S61" s="23">
        <f t="shared" si="27"/>
        <v>0</v>
      </c>
      <c r="T61" s="23">
        <f t="shared" si="27"/>
        <v>0</v>
      </c>
      <c r="U61" s="23">
        <f t="shared" si="27"/>
        <v>0</v>
      </c>
      <c r="V61" s="23">
        <f t="shared" si="27"/>
        <v>0</v>
      </c>
      <c r="W61" s="23">
        <f t="shared" si="27"/>
        <v>0</v>
      </c>
      <c r="X61" s="23">
        <f t="shared" si="27"/>
        <v>0</v>
      </c>
      <c r="Y61" s="23">
        <f t="shared" si="27"/>
        <v>0</v>
      </c>
      <c r="Z61" s="23">
        <f t="shared" si="27"/>
        <v>0</v>
      </c>
      <c r="AA61" s="23">
        <f t="shared" si="27"/>
        <v>0</v>
      </c>
      <c r="AB61" s="23">
        <f t="shared" si="27"/>
        <v>0</v>
      </c>
      <c r="AC61" s="23">
        <f t="shared" si="27"/>
        <v>0</v>
      </c>
      <c r="AD61" s="23">
        <f t="shared" si="27"/>
        <v>0</v>
      </c>
      <c r="AE61" s="23">
        <f t="shared" si="27"/>
        <v>0</v>
      </c>
      <c r="AF61" s="23">
        <f t="shared" si="27"/>
        <v>0</v>
      </c>
      <c r="AG61" s="23">
        <f t="shared" si="27"/>
        <v>0</v>
      </c>
      <c r="AH61" s="23">
        <f t="shared" si="27"/>
        <v>0</v>
      </c>
      <c r="AI61" s="23">
        <f t="shared" si="27"/>
        <v>0</v>
      </c>
      <c r="AJ61" s="23">
        <f t="shared" si="27"/>
        <v>0</v>
      </c>
      <c r="AK61" s="23">
        <f t="shared" si="27"/>
        <v>0</v>
      </c>
      <c r="AL61" s="23">
        <f t="shared" si="27"/>
        <v>0</v>
      </c>
    </row>
    <row r="62" spans="1:38">
      <c r="A62" s="1"/>
    </row>
    <row r="63" spans="1:38">
      <c r="A63" s="77"/>
    </row>
  </sheetData>
  <sheetCalcPr fullCalcOnLoad="1"/>
  <mergeCells count="7">
    <mergeCell ref="A1:D1"/>
    <mergeCell ref="A61:B61"/>
    <mergeCell ref="A34:B34"/>
    <mergeCell ref="A41:B41"/>
    <mergeCell ref="A43:B43"/>
    <mergeCell ref="A50:B50"/>
    <mergeCell ref="A54:B54"/>
  </mergeCells>
  <phoneticPr fontId="4" type="noConversion"/>
  <pageMargins left="0.75" right="0.75" top="1" bottom="1" header="0.5" footer="0.5"/>
  <headerFooter alignWithMargins="0">
    <oddFooter>&amp;LFinance Without Fear - Business Forecasting Model &amp;R(c) 2011 - Institute for Finance and Entrepreneurship</oddFooter>
  </headerFooter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rgb="FFFFFF00"/>
    <pageSetUpPr fitToPage="1"/>
  </sheetPr>
  <dimension ref="A1:AM90"/>
  <sheetViews>
    <sheetView zoomScale="90" zoomScaleNormal="90" zoomScalePageLayoutView="90" workbookViewId="0">
      <pane xSplit="2" ySplit="5" topLeftCell="C6" activePane="bottomRight" state="frozen"/>
      <selection activeCell="D2" sqref="D2:K2"/>
      <selection pane="topRight" activeCell="D2" sqref="D2:K2"/>
      <selection pane="bottomLeft" activeCell="D2" sqref="D2:K2"/>
      <selection pane="bottomRight" activeCell="C7" sqref="C7"/>
    </sheetView>
  </sheetViews>
  <sheetFormatPr baseColWidth="10" defaultColWidth="11" defaultRowHeight="13"/>
  <cols>
    <col min="1" max="1" width="3.140625" customWidth="1"/>
    <col min="2" max="2" width="42.42578125" customWidth="1"/>
  </cols>
  <sheetData>
    <row r="1" spans="1:39" s="189" customFormat="1">
      <c r="A1" s="195" t="s">
        <v>164</v>
      </c>
      <c r="B1" s="195"/>
      <c r="C1" s="195"/>
      <c r="D1" s="195"/>
    </row>
    <row r="2" spans="1:39" s="189" customFormat="1"/>
    <row r="3" spans="1:39" ht="25">
      <c r="A3" s="118" t="s">
        <v>54</v>
      </c>
    </row>
    <row r="4" spans="1:39">
      <c r="A4" s="3" t="s">
        <v>181</v>
      </c>
      <c r="C4" s="189"/>
      <c r="D4" s="189"/>
      <c r="E4" s="189"/>
      <c r="F4" s="189"/>
      <c r="G4" s="189"/>
      <c r="H4" s="189"/>
      <c r="I4" s="189"/>
      <c r="J4" s="189"/>
    </row>
    <row r="5" spans="1:39">
      <c r="C5" s="146" t="s">
        <v>63</v>
      </c>
      <c r="D5" s="146" t="s">
        <v>64</v>
      </c>
      <c r="E5" s="146" t="s">
        <v>65</v>
      </c>
      <c r="F5" s="146" t="s">
        <v>66</v>
      </c>
      <c r="G5" s="146" t="s">
        <v>31</v>
      </c>
      <c r="H5" s="146" t="s">
        <v>32</v>
      </c>
      <c r="I5" s="146" t="s">
        <v>33</v>
      </c>
      <c r="J5" s="146" t="s">
        <v>34</v>
      </c>
      <c r="K5" s="146" t="s">
        <v>35</v>
      </c>
      <c r="L5" s="146" t="s">
        <v>36</v>
      </c>
      <c r="M5" s="146" t="s">
        <v>37</v>
      </c>
      <c r="N5" s="146" t="s">
        <v>38</v>
      </c>
      <c r="O5" s="146" t="s">
        <v>39</v>
      </c>
      <c r="P5" s="146" t="s">
        <v>40</v>
      </c>
      <c r="Q5" s="146" t="s">
        <v>41</v>
      </c>
      <c r="R5" s="146" t="s">
        <v>42</v>
      </c>
      <c r="S5" s="146" t="s">
        <v>200</v>
      </c>
      <c r="T5" s="146" t="s">
        <v>201</v>
      </c>
      <c r="U5" s="146" t="s">
        <v>202</v>
      </c>
      <c r="V5" s="146" t="s">
        <v>203</v>
      </c>
      <c r="W5" s="146" t="s">
        <v>204</v>
      </c>
      <c r="X5" s="146" t="s">
        <v>205</v>
      </c>
      <c r="Y5" s="146" t="s">
        <v>206</v>
      </c>
      <c r="Z5" s="146" t="s">
        <v>207</v>
      </c>
      <c r="AA5" s="146" t="s">
        <v>208</v>
      </c>
      <c r="AB5" s="146" t="s">
        <v>209</v>
      </c>
      <c r="AC5" s="146" t="s">
        <v>210</v>
      </c>
      <c r="AD5" s="146" t="s">
        <v>211</v>
      </c>
      <c r="AE5" s="146" t="s">
        <v>136</v>
      </c>
      <c r="AF5" s="146" t="s">
        <v>137</v>
      </c>
      <c r="AG5" s="146" t="s">
        <v>138</v>
      </c>
      <c r="AH5" s="146" t="s">
        <v>139</v>
      </c>
      <c r="AI5" s="146" t="s">
        <v>140</v>
      </c>
      <c r="AJ5" s="146" t="s">
        <v>141</v>
      </c>
      <c r="AK5" s="146" t="s">
        <v>142</v>
      </c>
      <c r="AL5" s="146" t="s">
        <v>143</v>
      </c>
    </row>
    <row r="6" spans="1:39" ht="15">
      <c r="A6" s="17" t="s">
        <v>178</v>
      </c>
      <c r="B6" s="7"/>
      <c r="C6" s="25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87" t="s">
        <v>104</v>
      </c>
    </row>
    <row r="7" spans="1:39" ht="15">
      <c r="A7" s="17"/>
      <c r="B7" s="7" t="s">
        <v>50</v>
      </c>
      <c r="C7" s="177">
        <v>0</v>
      </c>
      <c r="D7" s="23">
        <f>+C7</f>
        <v>0</v>
      </c>
      <c r="E7" s="23">
        <f t="shared" ref="E7:AL7" si="0">+D7</f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0</v>
      </c>
      <c r="U7" s="23">
        <f t="shared" si="0"/>
        <v>0</v>
      </c>
      <c r="V7" s="23">
        <f t="shared" si="0"/>
        <v>0</v>
      </c>
      <c r="W7" s="23">
        <f t="shared" si="0"/>
        <v>0</v>
      </c>
      <c r="X7" s="23">
        <f t="shared" si="0"/>
        <v>0</v>
      </c>
      <c r="Y7" s="23">
        <f t="shared" si="0"/>
        <v>0</v>
      </c>
      <c r="Z7" s="23">
        <f t="shared" si="0"/>
        <v>0</v>
      </c>
      <c r="AA7" s="23">
        <f t="shared" si="0"/>
        <v>0</v>
      </c>
      <c r="AB7" s="23">
        <f t="shared" si="0"/>
        <v>0</v>
      </c>
      <c r="AC7" s="23">
        <f t="shared" si="0"/>
        <v>0</v>
      </c>
      <c r="AD7" s="23">
        <f t="shared" si="0"/>
        <v>0</v>
      </c>
      <c r="AE7" s="23">
        <f t="shared" si="0"/>
        <v>0</v>
      </c>
      <c r="AF7" s="23">
        <f t="shared" si="0"/>
        <v>0</v>
      </c>
      <c r="AG7" s="23">
        <f t="shared" si="0"/>
        <v>0</v>
      </c>
      <c r="AH7" s="23">
        <f t="shared" si="0"/>
        <v>0</v>
      </c>
      <c r="AI7" s="23">
        <f t="shared" si="0"/>
        <v>0</v>
      </c>
      <c r="AJ7" s="23">
        <f t="shared" si="0"/>
        <v>0</v>
      </c>
      <c r="AK7" s="23">
        <f t="shared" si="0"/>
        <v>0</v>
      </c>
      <c r="AL7" s="23">
        <f t="shared" si="0"/>
        <v>0</v>
      </c>
      <c r="AM7" s="87" t="s">
        <v>104</v>
      </c>
    </row>
    <row r="8" spans="1:39" ht="15">
      <c r="A8" s="17"/>
      <c r="B8" s="52" t="s">
        <v>172</v>
      </c>
      <c r="C8" s="177">
        <v>0</v>
      </c>
      <c r="D8" s="23">
        <v>0</v>
      </c>
      <c r="E8" s="23">
        <v>0</v>
      </c>
      <c r="F8" s="23">
        <f>+E8</f>
        <v>0</v>
      </c>
      <c r="G8" s="23">
        <f t="shared" ref="G8:AL8" si="1">+F8</f>
        <v>0</v>
      </c>
      <c r="H8" s="23">
        <f t="shared" si="1"/>
        <v>0</v>
      </c>
      <c r="I8" s="23">
        <f t="shared" si="1"/>
        <v>0</v>
      </c>
      <c r="J8" s="23">
        <f t="shared" si="1"/>
        <v>0</v>
      </c>
      <c r="K8" s="23">
        <f t="shared" si="1"/>
        <v>0</v>
      </c>
      <c r="L8" s="23">
        <f t="shared" si="1"/>
        <v>0</v>
      </c>
      <c r="M8" s="23">
        <f t="shared" si="1"/>
        <v>0</v>
      </c>
      <c r="N8" s="23">
        <f t="shared" si="1"/>
        <v>0</v>
      </c>
      <c r="O8" s="23">
        <f t="shared" si="1"/>
        <v>0</v>
      </c>
      <c r="P8" s="23">
        <f t="shared" si="1"/>
        <v>0</v>
      </c>
      <c r="Q8" s="23">
        <f t="shared" si="1"/>
        <v>0</v>
      </c>
      <c r="R8" s="23">
        <f t="shared" si="1"/>
        <v>0</v>
      </c>
      <c r="S8" s="23">
        <f t="shared" si="1"/>
        <v>0</v>
      </c>
      <c r="T8" s="23">
        <f t="shared" si="1"/>
        <v>0</v>
      </c>
      <c r="U8" s="23">
        <f t="shared" si="1"/>
        <v>0</v>
      </c>
      <c r="V8" s="23">
        <f t="shared" si="1"/>
        <v>0</v>
      </c>
      <c r="W8" s="23">
        <f t="shared" si="1"/>
        <v>0</v>
      </c>
      <c r="X8" s="23">
        <f t="shared" si="1"/>
        <v>0</v>
      </c>
      <c r="Y8" s="23">
        <f t="shared" si="1"/>
        <v>0</v>
      </c>
      <c r="Z8" s="23">
        <f t="shared" si="1"/>
        <v>0</v>
      </c>
      <c r="AA8" s="23">
        <f t="shared" si="1"/>
        <v>0</v>
      </c>
      <c r="AB8" s="23">
        <f t="shared" si="1"/>
        <v>0</v>
      </c>
      <c r="AC8" s="23">
        <f t="shared" si="1"/>
        <v>0</v>
      </c>
      <c r="AD8" s="23">
        <f t="shared" si="1"/>
        <v>0</v>
      </c>
      <c r="AE8" s="23">
        <f t="shared" si="1"/>
        <v>0</v>
      </c>
      <c r="AF8" s="23">
        <f t="shared" si="1"/>
        <v>0</v>
      </c>
      <c r="AG8" s="23">
        <f t="shared" si="1"/>
        <v>0</v>
      </c>
      <c r="AH8" s="23">
        <f t="shared" si="1"/>
        <v>0</v>
      </c>
      <c r="AI8" s="23">
        <f t="shared" si="1"/>
        <v>0</v>
      </c>
      <c r="AJ8" s="23">
        <f t="shared" si="1"/>
        <v>0</v>
      </c>
      <c r="AK8" s="23">
        <f t="shared" si="1"/>
        <v>0</v>
      </c>
      <c r="AL8" s="23">
        <f t="shared" si="1"/>
        <v>0</v>
      </c>
      <c r="AM8" s="87" t="s">
        <v>104</v>
      </c>
    </row>
    <row r="9" spans="1:39" ht="15">
      <c r="A9" s="17"/>
      <c r="B9" s="52" t="s">
        <v>173</v>
      </c>
      <c r="C9" s="177">
        <v>0</v>
      </c>
      <c r="D9" s="23">
        <v>0</v>
      </c>
      <c r="E9" s="23">
        <v>0</v>
      </c>
      <c r="F9" s="23">
        <f>+E9</f>
        <v>0</v>
      </c>
      <c r="G9" s="23">
        <f t="shared" ref="G9:AL9" si="2">+F9</f>
        <v>0</v>
      </c>
      <c r="H9" s="23">
        <f t="shared" si="2"/>
        <v>0</v>
      </c>
      <c r="I9" s="23">
        <f t="shared" si="2"/>
        <v>0</v>
      </c>
      <c r="J9" s="23">
        <f t="shared" si="2"/>
        <v>0</v>
      </c>
      <c r="K9" s="23">
        <f t="shared" si="2"/>
        <v>0</v>
      </c>
      <c r="L9" s="23">
        <f t="shared" si="2"/>
        <v>0</v>
      </c>
      <c r="M9" s="23">
        <f t="shared" si="2"/>
        <v>0</v>
      </c>
      <c r="N9" s="23">
        <f t="shared" si="2"/>
        <v>0</v>
      </c>
      <c r="O9" s="23">
        <f t="shared" si="2"/>
        <v>0</v>
      </c>
      <c r="P9" s="23">
        <f t="shared" si="2"/>
        <v>0</v>
      </c>
      <c r="Q9" s="23">
        <f t="shared" si="2"/>
        <v>0</v>
      </c>
      <c r="R9" s="23">
        <f t="shared" si="2"/>
        <v>0</v>
      </c>
      <c r="S9" s="23">
        <f t="shared" si="2"/>
        <v>0</v>
      </c>
      <c r="T9" s="23">
        <f t="shared" si="2"/>
        <v>0</v>
      </c>
      <c r="U9" s="23">
        <f t="shared" si="2"/>
        <v>0</v>
      </c>
      <c r="V9" s="23">
        <f t="shared" si="2"/>
        <v>0</v>
      </c>
      <c r="W9" s="23">
        <f t="shared" si="2"/>
        <v>0</v>
      </c>
      <c r="X9" s="23">
        <f t="shared" si="2"/>
        <v>0</v>
      </c>
      <c r="Y9" s="23">
        <f t="shared" si="2"/>
        <v>0</v>
      </c>
      <c r="Z9" s="23">
        <f t="shared" si="2"/>
        <v>0</v>
      </c>
      <c r="AA9" s="23">
        <f t="shared" si="2"/>
        <v>0</v>
      </c>
      <c r="AB9" s="23">
        <f t="shared" si="2"/>
        <v>0</v>
      </c>
      <c r="AC9" s="23">
        <f t="shared" si="2"/>
        <v>0</v>
      </c>
      <c r="AD9" s="23">
        <f t="shared" si="2"/>
        <v>0</v>
      </c>
      <c r="AE9" s="23">
        <f t="shared" si="2"/>
        <v>0</v>
      </c>
      <c r="AF9" s="23">
        <f t="shared" si="2"/>
        <v>0</v>
      </c>
      <c r="AG9" s="23">
        <f t="shared" si="2"/>
        <v>0</v>
      </c>
      <c r="AH9" s="23">
        <f t="shared" si="2"/>
        <v>0</v>
      </c>
      <c r="AI9" s="23">
        <f t="shared" si="2"/>
        <v>0</v>
      </c>
      <c r="AJ9" s="23">
        <f t="shared" si="2"/>
        <v>0</v>
      </c>
      <c r="AK9" s="23">
        <f t="shared" si="2"/>
        <v>0</v>
      </c>
      <c r="AL9" s="23">
        <f t="shared" si="2"/>
        <v>0</v>
      </c>
      <c r="AM9" s="87" t="s">
        <v>104</v>
      </c>
    </row>
    <row r="10" spans="1:39" ht="15">
      <c r="A10" s="17"/>
      <c r="B10" s="52" t="s">
        <v>222</v>
      </c>
      <c r="C10" s="177">
        <v>0</v>
      </c>
      <c r="D10" s="23">
        <v>0</v>
      </c>
      <c r="E10" s="23">
        <v>0</v>
      </c>
      <c r="F10" s="23">
        <f>+E10</f>
        <v>0</v>
      </c>
      <c r="G10" s="23">
        <f t="shared" ref="G10:AL10" si="3">+F10</f>
        <v>0</v>
      </c>
      <c r="H10" s="23">
        <f t="shared" si="3"/>
        <v>0</v>
      </c>
      <c r="I10" s="23">
        <f t="shared" si="3"/>
        <v>0</v>
      </c>
      <c r="J10" s="23">
        <f t="shared" si="3"/>
        <v>0</v>
      </c>
      <c r="K10" s="23">
        <f t="shared" si="3"/>
        <v>0</v>
      </c>
      <c r="L10" s="23">
        <f t="shared" si="3"/>
        <v>0</v>
      </c>
      <c r="M10" s="23">
        <f t="shared" si="3"/>
        <v>0</v>
      </c>
      <c r="N10" s="23">
        <f t="shared" si="3"/>
        <v>0</v>
      </c>
      <c r="O10" s="23">
        <f t="shared" si="3"/>
        <v>0</v>
      </c>
      <c r="P10" s="23">
        <f t="shared" si="3"/>
        <v>0</v>
      </c>
      <c r="Q10" s="23">
        <f t="shared" si="3"/>
        <v>0</v>
      </c>
      <c r="R10" s="23">
        <f t="shared" si="3"/>
        <v>0</v>
      </c>
      <c r="S10" s="23">
        <f t="shared" si="3"/>
        <v>0</v>
      </c>
      <c r="T10" s="23">
        <f t="shared" si="3"/>
        <v>0</v>
      </c>
      <c r="U10" s="23">
        <f t="shared" si="3"/>
        <v>0</v>
      </c>
      <c r="V10" s="23">
        <f t="shared" si="3"/>
        <v>0</v>
      </c>
      <c r="W10" s="23">
        <f t="shared" si="3"/>
        <v>0</v>
      </c>
      <c r="X10" s="23">
        <f t="shared" si="3"/>
        <v>0</v>
      </c>
      <c r="Y10" s="23">
        <f t="shared" si="3"/>
        <v>0</v>
      </c>
      <c r="Z10" s="23">
        <f t="shared" si="3"/>
        <v>0</v>
      </c>
      <c r="AA10" s="23">
        <f t="shared" si="3"/>
        <v>0</v>
      </c>
      <c r="AB10" s="23">
        <f t="shared" si="3"/>
        <v>0</v>
      </c>
      <c r="AC10" s="23">
        <f t="shared" si="3"/>
        <v>0</v>
      </c>
      <c r="AD10" s="23">
        <f t="shared" si="3"/>
        <v>0</v>
      </c>
      <c r="AE10" s="23">
        <f t="shared" si="3"/>
        <v>0</v>
      </c>
      <c r="AF10" s="23">
        <f t="shared" si="3"/>
        <v>0</v>
      </c>
      <c r="AG10" s="23">
        <f t="shared" si="3"/>
        <v>0</v>
      </c>
      <c r="AH10" s="23">
        <f t="shared" si="3"/>
        <v>0</v>
      </c>
      <c r="AI10" s="23">
        <f t="shared" si="3"/>
        <v>0</v>
      </c>
      <c r="AJ10" s="23">
        <f t="shared" si="3"/>
        <v>0</v>
      </c>
      <c r="AK10" s="23">
        <f t="shared" si="3"/>
        <v>0</v>
      </c>
      <c r="AL10" s="23">
        <f t="shared" si="3"/>
        <v>0</v>
      </c>
      <c r="AM10" s="87" t="s">
        <v>104</v>
      </c>
    </row>
    <row r="11" spans="1:39" ht="15">
      <c r="A11" s="17"/>
      <c r="B11" s="7" t="s">
        <v>51</v>
      </c>
      <c r="C11" s="177">
        <v>0</v>
      </c>
      <c r="D11" s="23">
        <f t="shared" ref="D11:AL11" si="4">+C11</f>
        <v>0</v>
      </c>
      <c r="E11" s="23">
        <f t="shared" si="4"/>
        <v>0</v>
      </c>
      <c r="F11" s="23">
        <f t="shared" si="4"/>
        <v>0</v>
      </c>
      <c r="G11" s="23">
        <f t="shared" si="4"/>
        <v>0</v>
      </c>
      <c r="H11" s="23">
        <f t="shared" si="4"/>
        <v>0</v>
      </c>
      <c r="I11" s="23">
        <f t="shared" si="4"/>
        <v>0</v>
      </c>
      <c r="J11" s="23">
        <f t="shared" si="4"/>
        <v>0</v>
      </c>
      <c r="K11" s="23">
        <f t="shared" si="4"/>
        <v>0</v>
      </c>
      <c r="L11" s="23">
        <f t="shared" si="4"/>
        <v>0</v>
      </c>
      <c r="M11" s="23">
        <f t="shared" si="4"/>
        <v>0</v>
      </c>
      <c r="N11" s="23">
        <f t="shared" si="4"/>
        <v>0</v>
      </c>
      <c r="O11" s="23">
        <f t="shared" si="4"/>
        <v>0</v>
      </c>
      <c r="P11" s="23">
        <f t="shared" si="4"/>
        <v>0</v>
      </c>
      <c r="Q11" s="23">
        <f t="shared" si="4"/>
        <v>0</v>
      </c>
      <c r="R11" s="23">
        <f t="shared" si="4"/>
        <v>0</v>
      </c>
      <c r="S11" s="23">
        <f t="shared" si="4"/>
        <v>0</v>
      </c>
      <c r="T11" s="23">
        <f t="shared" si="4"/>
        <v>0</v>
      </c>
      <c r="U11" s="23">
        <f t="shared" si="4"/>
        <v>0</v>
      </c>
      <c r="V11" s="23">
        <f t="shared" si="4"/>
        <v>0</v>
      </c>
      <c r="W11" s="23">
        <f t="shared" si="4"/>
        <v>0</v>
      </c>
      <c r="X11" s="23">
        <f t="shared" si="4"/>
        <v>0</v>
      </c>
      <c r="Y11" s="23">
        <f t="shared" si="4"/>
        <v>0</v>
      </c>
      <c r="Z11" s="23">
        <f t="shared" si="4"/>
        <v>0</v>
      </c>
      <c r="AA11" s="23">
        <f t="shared" si="4"/>
        <v>0</v>
      </c>
      <c r="AB11" s="23">
        <f t="shared" si="4"/>
        <v>0</v>
      </c>
      <c r="AC11" s="23">
        <f t="shared" si="4"/>
        <v>0</v>
      </c>
      <c r="AD11" s="23">
        <f t="shared" si="4"/>
        <v>0</v>
      </c>
      <c r="AE11" s="23">
        <f t="shared" si="4"/>
        <v>0</v>
      </c>
      <c r="AF11" s="23">
        <f t="shared" si="4"/>
        <v>0</v>
      </c>
      <c r="AG11" s="23">
        <f t="shared" si="4"/>
        <v>0</v>
      </c>
      <c r="AH11" s="23">
        <f t="shared" si="4"/>
        <v>0</v>
      </c>
      <c r="AI11" s="23">
        <f t="shared" si="4"/>
        <v>0</v>
      </c>
      <c r="AJ11" s="23">
        <f t="shared" si="4"/>
        <v>0</v>
      </c>
      <c r="AK11" s="23">
        <f t="shared" si="4"/>
        <v>0</v>
      </c>
      <c r="AL11" s="23">
        <f t="shared" si="4"/>
        <v>0</v>
      </c>
      <c r="AM11" s="87" t="s">
        <v>104</v>
      </c>
    </row>
    <row r="12" spans="1:39" ht="15">
      <c r="A12" s="17"/>
      <c r="B12" s="7" t="s">
        <v>52</v>
      </c>
      <c r="C12" s="177">
        <v>0</v>
      </c>
      <c r="D12" s="23">
        <f t="shared" ref="D12:AL12" si="5">+C12</f>
        <v>0</v>
      </c>
      <c r="E12" s="23">
        <f t="shared" si="5"/>
        <v>0</v>
      </c>
      <c r="F12" s="23">
        <f t="shared" si="5"/>
        <v>0</v>
      </c>
      <c r="G12" s="23">
        <f t="shared" si="5"/>
        <v>0</v>
      </c>
      <c r="H12" s="23">
        <f t="shared" si="5"/>
        <v>0</v>
      </c>
      <c r="I12" s="23">
        <f t="shared" si="5"/>
        <v>0</v>
      </c>
      <c r="J12" s="23">
        <f t="shared" si="5"/>
        <v>0</v>
      </c>
      <c r="K12" s="23">
        <f t="shared" si="5"/>
        <v>0</v>
      </c>
      <c r="L12" s="23">
        <f t="shared" si="5"/>
        <v>0</v>
      </c>
      <c r="M12" s="23">
        <f t="shared" si="5"/>
        <v>0</v>
      </c>
      <c r="N12" s="23">
        <f t="shared" si="5"/>
        <v>0</v>
      </c>
      <c r="O12" s="23">
        <f t="shared" si="5"/>
        <v>0</v>
      </c>
      <c r="P12" s="23">
        <f t="shared" si="5"/>
        <v>0</v>
      </c>
      <c r="Q12" s="23">
        <f t="shared" si="5"/>
        <v>0</v>
      </c>
      <c r="R12" s="23">
        <f t="shared" si="5"/>
        <v>0</v>
      </c>
      <c r="S12" s="23">
        <f t="shared" si="5"/>
        <v>0</v>
      </c>
      <c r="T12" s="23">
        <f t="shared" si="5"/>
        <v>0</v>
      </c>
      <c r="U12" s="23">
        <f t="shared" si="5"/>
        <v>0</v>
      </c>
      <c r="V12" s="23">
        <f t="shared" si="5"/>
        <v>0</v>
      </c>
      <c r="W12" s="23">
        <f t="shared" si="5"/>
        <v>0</v>
      </c>
      <c r="X12" s="23">
        <f t="shared" si="5"/>
        <v>0</v>
      </c>
      <c r="Y12" s="23">
        <f t="shared" si="5"/>
        <v>0</v>
      </c>
      <c r="Z12" s="23">
        <f t="shared" si="5"/>
        <v>0</v>
      </c>
      <c r="AA12" s="23">
        <f t="shared" si="5"/>
        <v>0</v>
      </c>
      <c r="AB12" s="23">
        <f t="shared" si="5"/>
        <v>0</v>
      </c>
      <c r="AC12" s="23">
        <f t="shared" si="5"/>
        <v>0</v>
      </c>
      <c r="AD12" s="23">
        <f t="shared" si="5"/>
        <v>0</v>
      </c>
      <c r="AE12" s="23">
        <f t="shared" si="5"/>
        <v>0</v>
      </c>
      <c r="AF12" s="23">
        <f t="shared" si="5"/>
        <v>0</v>
      </c>
      <c r="AG12" s="23">
        <f t="shared" si="5"/>
        <v>0</v>
      </c>
      <c r="AH12" s="23">
        <f t="shared" si="5"/>
        <v>0</v>
      </c>
      <c r="AI12" s="23">
        <f t="shared" si="5"/>
        <v>0</v>
      </c>
      <c r="AJ12" s="23">
        <f t="shared" si="5"/>
        <v>0</v>
      </c>
      <c r="AK12" s="23">
        <f t="shared" si="5"/>
        <v>0</v>
      </c>
      <c r="AL12" s="23">
        <f t="shared" si="5"/>
        <v>0</v>
      </c>
      <c r="AM12" s="87" t="s">
        <v>104</v>
      </c>
    </row>
    <row r="13" spans="1:39" ht="15">
      <c r="A13" s="17"/>
      <c r="B13" s="52" t="s">
        <v>70</v>
      </c>
      <c r="C13" s="177">
        <v>0</v>
      </c>
      <c r="D13" s="23">
        <f t="shared" ref="D13:AL13" si="6">+C13</f>
        <v>0</v>
      </c>
      <c r="E13" s="23">
        <f t="shared" si="6"/>
        <v>0</v>
      </c>
      <c r="F13" s="23">
        <f t="shared" si="6"/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 t="shared" si="6"/>
        <v>0</v>
      </c>
      <c r="O13" s="23">
        <f t="shared" si="6"/>
        <v>0</v>
      </c>
      <c r="P13" s="23">
        <f t="shared" si="6"/>
        <v>0</v>
      </c>
      <c r="Q13" s="23">
        <f t="shared" si="6"/>
        <v>0</v>
      </c>
      <c r="R13" s="23">
        <f t="shared" si="6"/>
        <v>0</v>
      </c>
      <c r="S13" s="23">
        <f t="shared" si="6"/>
        <v>0</v>
      </c>
      <c r="T13" s="23">
        <f t="shared" si="6"/>
        <v>0</v>
      </c>
      <c r="U13" s="23">
        <f t="shared" si="6"/>
        <v>0</v>
      </c>
      <c r="V13" s="23">
        <f t="shared" si="6"/>
        <v>0</v>
      </c>
      <c r="W13" s="23">
        <f t="shared" si="6"/>
        <v>0</v>
      </c>
      <c r="X13" s="23">
        <f t="shared" si="6"/>
        <v>0</v>
      </c>
      <c r="Y13" s="23">
        <f t="shared" si="6"/>
        <v>0</v>
      </c>
      <c r="Z13" s="23">
        <f t="shared" si="6"/>
        <v>0</v>
      </c>
      <c r="AA13" s="23">
        <f t="shared" si="6"/>
        <v>0</v>
      </c>
      <c r="AB13" s="23">
        <f t="shared" si="6"/>
        <v>0</v>
      </c>
      <c r="AC13" s="23">
        <f t="shared" si="6"/>
        <v>0</v>
      </c>
      <c r="AD13" s="23">
        <f t="shared" si="6"/>
        <v>0</v>
      </c>
      <c r="AE13" s="23">
        <f t="shared" si="6"/>
        <v>0</v>
      </c>
      <c r="AF13" s="23">
        <f t="shared" si="6"/>
        <v>0</v>
      </c>
      <c r="AG13" s="23">
        <f t="shared" si="6"/>
        <v>0</v>
      </c>
      <c r="AH13" s="23">
        <f t="shared" si="6"/>
        <v>0</v>
      </c>
      <c r="AI13" s="23">
        <f t="shared" si="6"/>
        <v>0</v>
      </c>
      <c r="AJ13" s="23">
        <f t="shared" si="6"/>
        <v>0</v>
      </c>
      <c r="AK13" s="23">
        <f t="shared" si="6"/>
        <v>0</v>
      </c>
      <c r="AL13" s="23">
        <f t="shared" si="6"/>
        <v>0</v>
      </c>
      <c r="AM13" s="87" t="s">
        <v>104</v>
      </c>
    </row>
    <row r="14" spans="1:39" ht="15">
      <c r="A14" s="17"/>
      <c r="B14" s="52" t="s">
        <v>12</v>
      </c>
      <c r="C14" s="177">
        <v>0</v>
      </c>
      <c r="D14" s="23">
        <f t="shared" ref="D14:AL14" si="7">+C14</f>
        <v>0</v>
      </c>
      <c r="E14" s="23">
        <f t="shared" si="7"/>
        <v>0</v>
      </c>
      <c r="F14" s="23">
        <f t="shared" si="7"/>
        <v>0</v>
      </c>
      <c r="G14" s="23">
        <f t="shared" si="7"/>
        <v>0</v>
      </c>
      <c r="H14" s="23">
        <f t="shared" si="7"/>
        <v>0</v>
      </c>
      <c r="I14" s="23">
        <f t="shared" si="7"/>
        <v>0</v>
      </c>
      <c r="J14" s="23">
        <f t="shared" si="7"/>
        <v>0</v>
      </c>
      <c r="K14" s="23">
        <f t="shared" si="7"/>
        <v>0</v>
      </c>
      <c r="L14" s="23">
        <f t="shared" si="7"/>
        <v>0</v>
      </c>
      <c r="M14" s="23">
        <f t="shared" si="7"/>
        <v>0</v>
      </c>
      <c r="N14" s="23">
        <f t="shared" si="7"/>
        <v>0</v>
      </c>
      <c r="O14" s="23">
        <f t="shared" si="7"/>
        <v>0</v>
      </c>
      <c r="P14" s="23">
        <f t="shared" si="7"/>
        <v>0</v>
      </c>
      <c r="Q14" s="23">
        <f t="shared" si="7"/>
        <v>0</v>
      </c>
      <c r="R14" s="23">
        <f t="shared" si="7"/>
        <v>0</v>
      </c>
      <c r="S14" s="23">
        <f t="shared" si="7"/>
        <v>0</v>
      </c>
      <c r="T14" s="23">
        <f t="shared" si="7"/>
        <v>0</v>
      </c>
      <c r="U14" s="23">
        <f t="shared" si="7"/>
        <v>0</v>
      </c>
      <c r="V14" s="23">
        <f t="shared" si="7"/>
        <v>0</v>
      </c>
      <c r="W14" s="23">
        <f t="shared" si="7"/>
        <v>0</v>
      </c>
      <c r="X14" s="23">
        <f t="shared" si="7"/>
        <v>0</v>
      </c>
      <c r="Y14" s="23">
        <f t="shared" si="7"/>
        <v>0</v>
      </c>
      <c r="Z14" s="23">
        <f t="shared" si="7"/>
        <v>0</v>
      </c>
      <c r="AA14" s="23">
        <f t="shared" si="7"/>
        <v>0</v>
      </c>
      <c r="AB14" s="23">
        <f t="shared" si="7"/>
        <v>0</v>
      </c>
      <c r="AC14" s="23">
        <f t="shared" si="7"/>
        <v>0</v>
      </c>
      <c r="AD14" s="23">
        <f t="shared" si="7"/>
        <v>0</v>
      </c>
      <c r="AE14" s="23">
        <f t="shared" si="7"/>
        <v>0</v>
      </c>
      <c r="AF14" s="23">
        <f t="shared" si="7"/>
        <v>0</v>
      </c>
      <c r="AG14" s="23">
        <f t="shared" si="7"/>
        <v>0</v>
      </c>
      <c r="AH14" s="23">
        <f t="shared" si="7"/>
        <v>0</v>
      </c>
      <c r="AI14" s="23">
        <f t="shared" si="7"/>
        <v>0</v>
      </c>
      <c r="AJ14" s="23">
        <f t="shared" si="7"/>
        <v>0</v>
      </c>
      <c r="AK14" s="23">
        <f t="shared" si="7"/>
        <v>0</v>
      </c>
      <c r="AL14" s="23">
        <f t="shared" si="7"/>
        <v>0</v>
      </c>
      <c r="AM14" s="87" t="s">
        <v>104</v>
      </c>
    </row>
    <row r="15" spans="1:39" ht="15">
      <c r="A15" s="17"/>
      <c r="B15" s="7" t="s">
        <v>183</v>
      </c>
      <c r="C15" s="177">
        <v>0</v>
      </c>
      <c r="D15" s="23">
        <f t="shared" ref="D15:AL15" si="8">+C15</f>
        <v>0</v>
      </c>
      <c r="E15" s="23">
        <f t="shared" si="8"/>
        <v>0</v>
      </c>
      <c r="F15" s="23">
        <f t="shared" si="8"/>
        <v>0</v>
      </c>
      <c r="G15" s="23">
        <f t="shared" si="8"/>
        <v>0</v>
      </c>
      <c r="H15" s="23">
        <f t="shared" si="8"/>
        <v>0</v>
      </c>
      <c r="I15" s="23">
        <f t="shared" si="8"/>
        <v>0</v>
      </c>
      <c r="J15" s="23">
        <f t="shared" si="8"/>
        <v>0</v>
      </c>
      <c r="K15" s="23">
        <f t="shared" si="8"/>
        <v>0</v>
      </c>
      <c r="L15" s="23">
        <f t="shared" si="8"/>
        <v>0</v>
      </c>
      <c r="M15" s="23">
        <f t="shared" si="8"/>
        <v>0</v>
      </c>
      <c r="N15" s="23">
        <f t="shared" si="8"/>
        <v>0</v>
      </c>
      <c r="O15" s="23">
        <f t="shared" si="8"/>
        <v>0</v>
      </c>
      <c r="P15" s="23">
        <f t="shared" si="8"/>
        <v>0</v>
      </c>
      <c r="Q15" s="23">
        <f t="shared" si="8"/>
        <v>0</v>
      </c>
      <c r="R15" s="23">
        <f t="shared" si="8"/>
        <v>0</v>
      </c>
      <c r="S15" s="23">
        <f t="shared" si="8"/>
        <v>0</v>
      </c>
      <c r="T15" s="23">
        <f t="shared" si="8"/>
        <v>0</v>
      </c>
      <c r="U15" s="23">
        <f t="shared" si="8"/>
        <v>0</v>
      </c>
      <c r="V15" s="23">
        <f t="shared" si="8"/>
        <v>0</v>
      </c>
      <c r="W15" s="23">
        <f t="shared" si="8"/>
        <v>0</v>
      </c>
      <c r="X15" s="23">
        <f t="shared" si="8"/>
        <v>0</v>
      </c>
      <c r="Y15" s="23">
        <f t="shared" si="8"/>
        <v>0</v>
      </c>
      <c r="Z15" s="23">
        <f t="shared" si="8"/>
        <v>0</v>
      </c>
      <c r="AA15" s="23">
        <f t="shared" si="8"/>
        <v>0</v>
      </c>
      <c r="AB15" s="23">
        <f t="shared" si="8"/>
        <v>0</v>
      </c>
      <c r="AC15" s="23">
        <f t="shared" si="8"/>
        <v>0</v>
      </c>
      <c r="AD15" s="23">
        <f t="shared" si="8"/>
        <v>0</v>
      </c>
      <c r="AE15" s="23">
        <f t="shared" si="8"/>
        <v>0</v>
      </c>
      <c r="AF15" s="23">
        <f t="shared" si="8"/>
        <v>0</v>
      </c>
      <c r="AG15" s="23">
        <f t="shared" si="8"/>
        <v>0</v>
      </c>
      <c r="AH15" s="23">
        <f t="shared" si="8"/>
        <v>0</v>
      </c>
      <c r="AI15" s="23">
        <f t="shared" si="8"/>
        <v>0</v>
      </c>
      <c r="AJ15" s="23">
        <f t="shared" si="8"/>
        <v>0</v>
      </c>
      <c r="AK15" s="23">
        <f t="shared" si="8"/>
        <v>0</v>
      </c>
      <c r="AL15" s="23">
        <f t="shared" si="8"/>
        <v>0</v>
      </c>
      <c r="AM15" s="87" t="s">
        <v>104</v>
      </c>
    </row>
    <row r="16" spans="1:39" ht="15">
      <c r="A16" s="17"/>
      <c r="B16" s="7" t="s">
        <v>184</v>
      </c>
      <c r="C16" s="177">
        <v>0</v>
      </c>
      <c r="D16" s="23">
        <f t="shared" ref="D16:AL16" si="9">+C16</f>
        <v>0</v>
      </c>
      <c r="E16" s="23">
        <f t="shared" si="9"/>
        <v>0</v>
      </c>
      <c r="F16" s="23">
        <f t="shared" si="9"/>
        <v>0</v>
      </c>
      <c r="G16" s="23">
        <f t="shared" si="9"/>
        <v>0</v>
      </c>
      <c r="H16" s="23">
        <f t="shared" si="9"/>
        <v>0</v>
      </c>
      <c r="I16" s="23">
        <f t="shared" si="9"/>
        <v>0</v>
      </c>
      <c r="J16" s="23">
        <f t="shared" si="9"/>
        <v>0</v>
      </c>
      <c r="K16" s="23">
        <f t="shared" si="9"/>
        <v>0</v>
      </c>
      <c r="L16" s="23">
        <f t="shared" si="9"/>
        <v>0</v>
      </c>
      <c r="M16" s="23">
        <f t="shared" si="9"/>
        <v>0</v>
      </c>
      <c r="N16" s="23">
        <f t="shared" si="9"/>
        <v>0</v>
      </c>
      <c r="O16" s="23">
        <f t="shared" si="9"/>
        <v>0</v>
      </c>
      <c r="P16" s="23">
        <f t="shared" si="9"/>
        <v>0</v>
      </c>
      <c r="Q16" s="23">
        <f t="shared" si="9"/>
        <v>0</v>
      </c>
      <c r="R16" s="23">
        <f t="shared" si="9"/>
        <v>0</v>
      </c>
      <c r="S16" s="23">
        <f t="shared" si="9"/>
        <v>0</v>
      </c>
      <c r="T16" s="23">
        <f t="shared" si="9"/>
        <v>0</v>
      </c>
      <c r="U16" s="23">
        <f t="shared" si="9"/>
        <v>0</v>
      </c>
      <c r="V16" s="23">
        <f t="shared" si="9"/>
        <v>0</v>
      </c>
      <c r="W16" s="23">
        <f t="shared" si="9"/>
        <v>0</v>
      </c>
      <c r="X16" s="23">
        <f t="shared" si="9"/>
        <v>0</v>
      </c>
      <c r="Y16" s="23">
        <f t="shared" si="9"/>
        <v>0</v>
      </c>
      <c r="Z16" s="23">
        <f t="shared" si="9"/>
        <v>0</v>
      </c>
      <c r="AA16" s="23">
        <f t="shared" si="9"/>
        <v>0</v>
      </c>
      <c r="AB16" s="23">
        <f t="shared" si="9"/>
        <v>0</v>
      </c>
      <c r="AC16" s="23">
        <f t="shared" si="9"/>
        <v>0</v>
      </c>
      <c r="AD16" s="23">
        <f t="shared" si="9"/>
        <v>0</v>
      </c>
      <c r="AE16" s="23">
        <f t="shared" si="9"/>
        <v>0</v>
      </c>
      <c r="AF16" s="23">
        <f t="shared" si="9"/>
        <v>0</v>
      </c>
      <c r="AG16" s="23">
        <f t="shared" si="9"/>
        <v>0</v>
      </c>
      <c r="AH16" s="23">
        <f t="shared" si="9"/>
        <v>0</v>
      </c>
      <c r="AI16" s="23">
        <f t="shared" si="9"/>
        <v>0</v>
      </c>
      <c r="AJ16" s="23">
        <f t="shared" si="9"/>
        <v>0</v>
      </c>
      <c r="AK16" s="23">
        <f t="shared" si="9"/>
        <v>0</v>
      </c>
      <c r="AL16" s="23">
        <f t="shared" si="9"/>
        <v>0</v>
      </c>
      <c r="AM16" s="87" t="s">
        <v>104</v>
      </c>
    </row>
    <row r="17" spans="1:39" ht="15">
      <c r="A17" s="17"/>
      <c r="B17" s="7" t="s">
        <v>220</v>
      </c>
      <c r="C17" s="177">
        <v>0</v>
      </c>
      <c r="D17" s="23">
        <f t="shared" ref="D17:AL17" si="10">+C17</f>
        <v>0</v>
      </c>
      <c r="E17" s="23">
        <f t="shared" si="10"/>
        <v>0</v>
      </c>
      <c r="F17" s="23">
        <f t="shared" si="10"/>
        <v>0</v>
      </c>
      <c r="G17" s="23">
        <f t="shared" si="10"/>
        <v>0</v>
      </c>
      <c r="H17" s="23">
        <f t="shared" si="10"/>
        <v>0</v>
      </c>
      <c r="I17" s="23">
        <f t="shared" si="10"/>
        <v>0</v>
      </c>
      <c r="J17" s="23">
        <f t="shared" si="10"/>
        <v>0</v>
      </c>
      <c r="K17" s="23">
        <f t="shared" si="10"/>
        <v>0</v>
      </c>
      <c r="L17" s="23">
        <f t="shared" si="10"/>
        <v>0</v>
      </c>
      <c r="M17" s="23">
        <f t="shared" si="10"/>
        <v>0</v>
      </c>
      <c r="N17" s="23">
        <f t="shared" si="10"/>
        <v>0</v>
      </c>
      <c r="O17" s="23">
        <f t="shared" si="10"/>
        <v>0</v>
      </c>
      <c r="P17" s="23">
        <f t="shared" si="10"/>
        <v>0</v>
      </c>
      <c r="Q17" s="23">
        <f t="shared" si="10"/>
        <v>0</v>
      </c>
      <c r="R17" s="23">
        <f t="shared" si="10"/>
        <v>0</v>
      </c>
      <c r="S17" s="23">
        <f t="shared" si="10"/>
        <v>0</v>
      </c>
      <c r="T17" s="23">
        <f t="shared" si="10"/>
        <v>0</v>
      </c>
      <c r="U17" s="23">
        <f t="shared" si="10"/>
        <v>0</v>
      </c>
      <c r="V17" s="23">
        <f t="shared" si="10"/>
        <v>0</v>
      </c>
      <c r="W17" s="23">
        <f t="shared" si="10"/>
        <v>0</v>
      </c>
      <c r="X17" s="23">
        <f t="shared" si="10"/>
        <v>0</v>
      </c>
      <c r="Y17" s="23">
        <f t="shared" si="10"/>
        <v>0</v>
      </c>
      <c r="Z17" s="23">
        <f t="shared" si="10"/>
        <v>0</v>
      </c>
      <c r="AA17" s="23">
        <f t="shared" si="10"/>
        <v>0</v>
      </c>
      <c r="AB17" s="23">
        <f t="shared" si="10"/>
        <v>0</v>
      </c>
      <c r="AC17" s="23">
        <f t="shared" si="10"/>
        <v>0</v>
      </c>
      <c r="AD17" s="23">
        <f t="shared" si="10"/>
        <v>0</v>
      </c>
      <c r="AE17" s="23">
        <f t="shared" si="10"/>
        <v>0</v>
      </c>
      <c r="AF17" s="23">
        <f t="shared" si="10"/>
        <v>0</v>
      </c>
      <c r="AG17" s="23">
        <f t="shared" si="10"/>
        <v>0</v>
      </c>
      <c r="AH17" s="23">
        <f t="shared" si="10"/>
        <v>0</v>
      </c>
      <c r="AI17" s="23">
        <f t="shared" si="10"/>
        <v>0</v>
      </c>
      <c r="AJ17" s="23">
        <f t="shared" si="10"/>
        <v>0</v>
      </c>
      <c r="AK17" s="23">
        <f t="shared" si="10"/>
        <v>0</v>
      </c>
      <c r="AL17" s="23">
        <f t="shared" si="10"/>
        <v>0</v>
      </c>
      <c r="AM17" s="87" t="s">
        <v>104</v>
      </c>
    </row>
    <row r="18" spans="1:39" ht="15">
      <c r="A18" s="17"/>
      <c r="B18" s="7" t="s">
        <v>221</v>
      </c>
      <c r="C18" s="177">
        <v>0</v>
      </c>
      <c r="D18" s="23">
        <f t="shared" ref="D18:AL18" si="11">+C18</f>
        <v>0</v>
      </c>
      <c r="E18" s="23">
        <f t="shared" si="11"/>
        <v>0</v>
      </c>
      <c r="F18" s="23">
        <f t="shared" si="11"/>
        <v>0</v>
      </c>
      <c r="G18" s="23">
        <f t="shared" si="11"/>
        <v>0</v>
      </c>
      <c r="H18" s="23">
        <f t="shared" si="11"/>
        <v>0</v>
      </c>
      <c r="I18" s="23">
        <f t="shared" si="11"/>
        <v>0</v>
      </c>
      <c r="J18" s="23">
        <f t="shared" si="11"/>
        <v>0</v>
      </c>
      <c r="K18" s="23">
        <f t="shared" si="11"/>
        <v>0</v>
      </c>
      <c r="L18" s="23">
        <f t="shared" si="11"/>
        <v>0</v>
      </c>
      <c r="M18" s="23">
        <f t="shared" si="11"/>
        <v>0</v>
      </c>
      <c r="N18" s="23">
        <f t="shared" si="11"/>
        <v>0</v>
      </c>
      <c r="O18" s="23">
        <f t="shared" si="11"/>
        <v>0</v>
      </c>
      <c r="P18" s="23">
        <f t="shared" si="11"/>
        <v>0</v>
      </c>
      <c r="Q18" s="23">
        <f t="shared" si="11"/>
        <v>0</v>
      </c>
      <c r="R18" s="23">
        <f t="shared" si="11"/>
        <v>0</v>
      </c>
      <c r="S18" s="23">
        <f t="shared" si="11"/>
        <v>0</v>
      </c>
      <c r="T18" s="23">
        <f t="shared" si="11"/>
        <v>0</v>
      </c>
      <c r="U18" s="23">
        <f t="shared" si="11"/>
        <v>0</v>
      </c>
      <c r="V18" s="23">
        <f t="shared" si="11"/>
        <v>0</v>
      </c>
      <c r="W18" s="23">
        <f t="shared" si="11"/>
        <v>0</v>
      </c>
      <c r="X18" s="23">
        <f t="shared" si="11"/>
        <v>0</v>
      </c>
      <c r="Y18" s="23">
        <f t="shared" si="11"/>
        <v>0</v>
      </c>
      <c r="Z18" s="23">
        <f t="shared" si="11"/>
        <v>0</v>
      </c>
      <c r="AA18" s="23">
        <f t="shared" si="11"/>
        <v>0</v>
      </c>
      <c r="AB18" s="23">
        <f t="shared" si="11"/>
        <v>0</v>
      </c>
      <c r="AC18" s="23">
        <f t="shared" si="11"/>
        <v>0</v>
      </c>
      <c r="AD18" s="23">
        <f t="shared" si="11"/>
        <v>0</v>
      </c>
      <c r="AE18" s="23">
        <f t="shared" si="11"/>
        <v>0</v>
      </c>
      <c r="AF18" s="23">
        <f t="shared" si="11"/>
        <v>0</v>
      </c>
      <c r="AG18" s="23">
        <f t="shared" si="11"/>
        <v>0</v>
      </c>
      <c r="AH18" s="23">
        <f t="shared" si="11"/>
        <v>0</v>
      </c>
      <c r="AI18" s="23">
        <f t="shared" si="11"/>
        <v>0</v>
      </c>
      <c r="AJ18" s="23">
        <f t="shared" si="11"/>
        <v>0</v>
      </c>
      <c r="AK18" s="23">
        <f t="shared" si="11"/>
        <v>0</v>
      </c>
      <c r="AL18" s="23">
        <f t="shared" si="11"/>
        <v>0</v>
      </c>
      <c r="AM18" s="87" t="s">
        <v>104</v>
      </c>
    </row>
    <row r="19" spans="1:39" ht="15">
      <c r="A19" s="17"/>
      <c r="B19" s="7" t="s">
        <v>22</v>
      </c>
      <c r="C19" s="177">
        <v>0</v>
      </c>
      <c r="D19" s="23">
        <f t="shared" ref="D19:AL19" si="12">+C19</f>
        <v>0</v>
      </c>
      <c r="E19" s="23">
        <f t="shared" si="12"/>
        <v>0</v>
      </c>
      <c r="F19" s="23">
        <f t="shared" si="12"/>
        <v>0</v>
      </c>
      <c r="G19" s="23">
        <f t="shared" si="12"/>
        <v>0</v>
      </c>
      <c r="H19" s="23">
        <f t="shared" si="12"/>
        <v>0</v>
      </c>
      <c r="I19" s="23">
        <f t="shared" si="12"/>
        <v>0</v>
      </c>
      <c r="J19" s="23">
        <f t="shared" si="12"/>
        <v>0</v>
      </c>
      <c r="K19" s="23">
        <f t="shared" si="12"/>
        <v>0</v>
      </c>
      <c r="L19" s="23">
        <f t="shared" si="12"/>
        <v>0</v>
      </c>
      <c r="M19" s="23">
        <f t="shared" si="12"/>
        <v>0</v>
      </c>
      <c r="N19" s="23">
        <f t="shared" si="12"/>
        <v>0</v>
      </c>
      <c r="O19" s="23">
        <f t="shared" si="12"/>
        <v>0</v>
      </c>
      <c r="P19" s="23">
        <f t="shared" si="12"/>
        <v>0</v>
      </c>
      <c r="Q19" s="23">
        <f t="shared" si="12"/>
        <v>0</v>
      </c>
      <c r="R19" s="23">
        <f t="shared" si="12"/>
        <v>0</v>
      </c>
      <c r="S19" s="23">
        <f t="shared" si="12"/>
        <v>0</v>
      </c>
      <c r="T19" s="23">
        <f t="shared" si="12"/>
        <v>0</v>
      </c>
      <c r="U19" s="23">
        <f t="shared" si="12"/>
        <v>0</v>
      </c>
      <c r="V19" s="23">
        <f t="shared" si="12"/>
        <v>0</v>
      </c>
      <c r="W19" s="23">
        <f t="shared" si="12"/>
        <v>0</v>
      </c>
      <c r="X19" s="23">
        <f t="shared" si="12"/>
        <v>0</v>
      </c>
      <c r="Y19" s="23">
        <f t="shared" si="12"/>
        <v>0</v>
      </c>
      <c r="Z19" s="23">
        <f t="shared" si="12"/>
        <v>0</v>
      </c>
      <c r="AA19" s="23">
        <f t="shared" si="12"/>
        <v>0</v>
      </c>
      <c r="AB19" s="23">
        <f t="shared" si="12"/>
        <v>0</v>
      </c>
      <c r="AC19" s="23">
        <f t="shared" si="12"/>
        <v>0</v>
      </c>
      <c r="AD19" s="23">
        <f t="shared" si="12"/>
        <v>0</v>
      </c>
      <c r="AE19" s="23">
        <f t="shared" si="12"/>
        <v>0</v>
      </c>
      <c r="AF19" s="23">
        <f t="shared" si="12"/>
        <v>0</v>
      </c>
      <c r="AG19" s="23">
        <f t="shared" si="12"/>
        <v>0</v>
      </c>
      <c r="AH19" s="23">
        <f t="shared" si="12"/>
        <v>0</v>
      </c>
      <c r="AI19" s="23">
        <f t="shared" si="12"/>
        <v>0</v>
      </c>
      <c r="AJ19" s="23">
        <f t="shared" si="12"/>
        <v>0</v>
      </c>
      <c r="AK19" s="23">
        <f t="shared" si="12"/>
        <v>0</v>
      </c>
      <c r="AL19" s="23">
        <f t="shared" si="12"/>
        <v>0</v>
      </c>
      <c r="AM19" s="87" t="s">
        <v>104</v>
      </c>
    </row>
    <row r="20" spans="1:39" ht="15">
      <c r="A20" s="17"/>
      <c r="B20" s="7" t="s">
        <v>23</v>
      </c>
      <c r="C20" s="177">
        <v>0</v>
      </c>
      <c r="D20" s="23">
        <f t="shared" ref="D20:AL20" si="13">+C20</f>
        <v>0</v>
      </c>
      <c r="E20" s="23">
        <f t="shared" si="13"/>
        <v>0</v>
      </c>
      <c r="F20" s="23">
        <f t="shared" si="13"/>
        <v>0</v>
      </c>
      <c r="G20" s="23">
        <f t="shared" si="13"/>
        <v>0</v>
      </c>
      <c r="H20" s="23">
        <f t="shared" si="13"/>
        <v>0</v>
      </c>
      <c r="I20" s="23">
        <f t="shared" si="13"/>
        <v>0</v>
      </c>
      <c r="J20" s="23">
        <f t="shared" si="13"/>
        <v>0</v>
      </c>
      <c r="K20" s="23">
        <f t="shared" si="13"/>
        <v>0</v>
      </c>
      <c r="L20" s="23">
        <f t="shared" si="13"/>
        <v>0</v>
      </c>
      <c r="M20" s="23">
        <f t="shared" si="13"/>
        <v>0</v>
      </c>
      <c r="N20" s="23">
        <f t="shared" si="13"/>
        <v>0</v>
      </c>
      <c r="O20" s="23">
        <f t="shared" si="13"/>
        <v>0</v>
      </c>
      <c r="P20" s="23">
        <f t="shared" si="13"/>
        <v>0</v>
      </c>
      <c r="Q20" s="23">
        <f t="shared" si="13"/>
        <v>0</v>
      </c>
      <c r="R20" s="23">
        <f t="shared" si="13"/>
        <v>0</v>
      </c>
      <c r="S20" s="23">
        <f t="shared" si="13"/>
        <v>0</v>
      </c>
      <c r="T20" s="23">
        <f t="shared" si="13"/>
        <v>0</v>
      </c>
      <c r="U20" s="23">
        <f t="shared" si="13"/>
        <v>0</v>
      </c>
      <c r="V20" s="23">
        <f t="shared" si="13"/>
        <v>0</v>
      </c>
      <c r="W20" s="23">
        <f t="shared" si="13"/>
        <v>0</v>
      </c>
      <c r="X20" s="23">
        <f t="shared" si="13"/>
        <v>0</v>
      </c>
      <c r="Y20" s="23">
        <f t="shared" si="13"/>
        <v>0</v>
      </c>
      <c r="Z20" s="23">
        <f t="shared" si="13"/>
        <v>0</v>
      </c>
      <c r="AA20" s="23">
        <f t="shared" si="13"/>
        <v>0</v>
      </c>
      <c r="AB20" s="23">
        <f t="shared" si="13"/>
        <v>0</v>
      </c>
      <c r="AC20" s="23">
        <f t="shared" si="13"/>
        <v>0</v>
      </c>
      <c r="AD20" s="23">
        <f t="shared" si="13"/>
        <v>0</v>
      </c>
      <c r="AE20" s="23">
        <f t="shared" si="13"/>
        <v>0</v>
      </c>
      <c r="AF20" s="23">
        <f t="shared" si="13"/>
        <v>0</v>
      </c>
      <c r="AG20" s="23">
        <f t="shared" si="13"/>
        <v>0</v>
      </c>
      <c r="AH20" s="23">
        <f t="shared" si="13"/>
        <v>0</v>
      </c>
      <c r="AI20" s="23">
        <f t="shared" si="13"/>
        <v>0</v>
      </c>
      <c r="AJ20" s="23">
        <f t="shared" si="13"/>
        <v>0</v>
      </c>
      <c r="AK20" s="23">
        <f t="shared" si="13"/>
        <v>0</v>
      </c>
      <c r="AL20" s="23">
        <f t="shared" si="13"/>
        <v>0</v>
      </c>
      <c r="AM20" s="87" t="s">
        <v>104</v>
      </c>
    </row>
    <row r="21" spans="1:39" ht="15">
      <c r="A21" s="17"/>
      <c r="B21" s="7" t="s">
        <v>24</v>
      </c>
      <c r="C21" s="177">
        <v>0</v>
      </c>
      <c r="D21" s="23">
        <f>+C21</f>
        <v>0</v>
      </c>
      <c r="E21" s="23">
        <f t="shared" ref="E21:AL22" si="14">+D21</f>
        <v>0</v>
      </c>
      <c r="F21" s="23">
        <f t="shared" si="14"/>
        <v>0</v>
      </c>
      <c r="G21" s="23">
        <f t="shared" si="14"/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 t="shared" si="14"/>
        <v>0</v>
      </c>
      <c r="O21" s="23">
        <f t="shared" si="14"/>
        <v>0</v>
      </c>
      <c r="P21" s="23">
        <f t="shared" si="14"/>
        <v>0</v>
      </c>
      <c r="Q21" s="23">
        <f t="shared" si="14"/>
        <v>0</v>
      </c>
      <c r="R21" s="23">
        <f t="shared" si="14"/>
        <v>0</v>
      </c>
      <c r="S21" s="23">
        <f t="shared" si="14"/>
        <v>0</v>
      </c>
      <c r="T21" s="23">
        <f t="shared" si="14"/>
        <v>0</v>
      </c>
      <c r="U21" s="23">
        <f t="shared" si="14"/>
        <v>0</v>
      </c>
      <c r="V21" s="23">
        <f t="shared" si="14"/>
        <v>0</v>
      </c>
      <c r="W21" s="23">
        <f t="shared" si="14"/>
        <v>0</v>
      </c>
      <c r="X21" s="23">
        <f t="shared" si="14"/>
        <v>0</v>
      </c>
      <c r="Y21" s="23">
        <f t="shared" si="14"/>
        <v>0</v>
      </c>
      <c r="Z21" s="23">
        <f t="shared" si="14"/>
        <v>0</v>
      </c>
      <c r="AA21" s="23">
        <f t="shared" si="14"/>
        <v>0</v>
      </c>
      <c r="AB21" s="23">
        <f t="shared" si="14"/>
        <v>0</v>
      </c>
      <c r="AC21" s="23">
        <f t="shared" si="14"/>
        <v>0</v>
      </c>
      <c r="AD21" s="23">
        <f t="shared" si="14"/>
        <v>0</v>
      </c>
      <c r="AE21" s="23">
        <f t="shared" si="14"/>
        <v>0</v>
      </c>
      <c r="AF21" s="23">
        <f t="shared" si="14"/>
        <v>0</v>
      </c>
      <c r="AG21" s="23">
        <f t="shared" si="14"/>
        <v>0</v>
      </c>
      <c r="AH21" s="23">
        <f t="shared" si="14"/>
        <v>0</v>
      </c>
      <c r="AI21" s="23">
        <f t="shared" si="14"/>
        <v>0</v>
      </c>
      <c r="AJ21" s="23">
        <f t="shared" si="14"/>
        <v>0</v>
      </c>
      <c r="AK21" s="23">
        <f t="shared" si="14"/>
        <v>0</v>
      </c>
      <c r="AL21" s="23">
        <f t="shared" si="14"/>
        <v>0</v>
      </c>
      <c r="AM21" s="87" t="s">
        <v>104</v>
      </c>
    </row>
    <row r="22" spans="1:39" ht="15">
      <c r="A22" s="17"/>
      <c r="B22" s="7" t="s">
        <v>25</v>
      </c>
      <c r="C22" s="177">
        <v>0</v>
      </c>
      <c r="D22" s="23">
        <f>+C22</f>
        <v>0</v>
      </c>
      <c r="E22" s="23">
        <f t="shared" si="14"/>
        <v>0</v>
      </c>
      <c r="F22" s="23">
        <f t="shared" si="14"/>
        <v>0</v>
      </c>
      <c r="G22" s="23">
        <f t="shared" si="14"/>
        <v>0</v>
      </c>
      <c r="H22" s="23">
        <f t="shared" si="14"/>
        <v>0</v>
      </c>
      <c r="I22" s="23">
        <f t="shared" si="14"/>
        <v>0</v>
      </c>
      <c r="J22" s="23">
        <f t="shared" si="14"/>
        <v>0</v>
      </c>
      <c r="K22" s="23">
        <f t="shared" si="14"/>
        <v>0</v>
      </c>
      <c r="L22" s="23">
        <f t="shared" si="14"/>
        <v>0</v>
      </c>
      <c r="M22" s="23">
        <f t="shared" si="14"/>
        <v>0</v>
      </c>
      <c r="N22" s="23">
        <f t="shared" si="14"/>
        <v>0</v>
      </c>
      <c r="O22" s="23">
        <f t="shared" si="14"/>
        <v>0</v>
      </c>
      <c r="P22" s="23">
        <f t="shared" si="14"/>
        <v>0</v>
      </c>
      <c r="Q22" s="23">
        <f t="shared" si="14"/>
        <v>0</v>
      </c>
      <c r="R22" s="23">
        <f t="shared" si="14"/>
        <v>0</v>
      </c>
      <c r="S22" s="23">
        <f t="shared" si="14"/>
        <v>0</v>
      </c>
      <c r="T22" s="23">
        <f t="shared" si="14"/>
        <v>0</v>
      </c>
      <c r="U22" s="23">
        <f t="shared" si="14"/>
        <v>0</v>
      </c>
      <c r="V22" s="23">
        <f t="shared" si="14"/>
        <v>0</v>
      </c>
      <c r="W22" s="23">
        <f t="shared" si="14"/>
        <v>0</v>
      </c>
      <c r="X22" s="23">
        <f t="shared" si="14"/>
        <v>0</v>
      </c>
      <c r="Y22" s="23">
        <f t="shared" si="14"/>
        <v>0</v>
      </c>
      <c r="Z22" s="23">
        <f t="shared" si="14"/>
        <v>0</v>
      </c>
      <c r="AA22" s="23">
        <f t="shared" si="14"/>
        <v>0</v>
      </c>
      <c r="AB22" s="23">
        <f t="shared" si="14"/>
        <v>0</v>
      </c>
      <c r="AC22" s="23">
        <f t="shared" si="14"/>
        <v>0</v>
      </c>
      <c r="AD22" s="23">
        <f t="shared" si="14"/>
        <v>0</v>
      </c>
      <c r="AE22" s="23">
        <f t="shared" si="14"/>
        <v>0</v>
      </c>
      <c r="AF22" s="23">
        <f t="shared" si="14"/>
        <v>0</v>
      </c>
      <c r="AG22" s="23">
        <f t="shared" si="14"/>
        <v>0</v>
      </c>
      <c r="AH22" s="23">
        <f t="shared" si="14"/>
        <v>0</v>
      </c>
      <c r="AI22" s="23">
        <f t="shared" si="14"/>
        <v>0</v>
      </c>
      <c r="AJ22" s="23">
        <f t="shared" si="14"/>
        <v>0</v>
      </c>
      <c r="AK22" s="23">
        <f t="shared" si="14"/>
        <v>0</v>
      </c>
      <c r="AL22" s="23">
        <f t="shared" si="14"/>
        <v>0</v>
      </c>
      <c r="AM22" s="87" t="s">
        <v>104</v>
      </c>
    </row>
    <row r="23" spans="1:39" ht="15">
      <c r="A23" s="17"/>
      <c r="B23" s="7" t="s">
        <v>26</v>
      </c>
      <c r="C23" s="177">
        <v>0</v>
      </c>
      <c r="D23" s="23">
        <f t="shared" ref="D23:D27" si="15">+C23</f>
        <v>0</v>
      </c>
      <c r="E23" s="23">
        <f t="shared" ref="E23:E27" si="16">+D23</f>
        <v>0</v>
      </c>
      <c r="F23" s="23">
        <f t="shared" ref="F23:F27" si="17">+E23</f>
        <v>0</v>
      </c>
      <c r="G23" s="23">
        <f t="shared" ref="G23:G27" si="18">+F23</f>
        <v>0</v>
      </c>
      <c r="H23" s="23">
        <f t="shared" ref="H23:H27" si="19">+G23</f>
        <v>0</v>
      </c>
      <c r="I23" s="23">
        <f t="shared" ref="I23:I27" si="20">+H23</f>
        <v>0</v>
      </c>
      <c r="J23" s="23">
        <f t="shared" ref="J23:J27" si="21">+I23</f>
        <v>0</v>
      </c>
      <c r="K23" s="23">
        <f t="shared" ref="K23:K27" si="22">+J23</f>
        <v>0</v>
      </c>
      <c r="L23" s="23">
        <f t="shared" ref="L23:L27" si="23">+K23</f>
        <v>0</v>
      </c>
      <c r="M23" s="23">
        <f t="shared" ref="M23:M27" si="24">+L23</f>
        <v>0</v>
      </c>
      <c r="N23" s="23">
        <f t="shared" ref="N23:N27" si="25">+M23</f>
        <v>0</v>
      </c>
      <c r="O23" s="23">
        <f t="shared" ref="O23:O27" si="26">+N23</f>
        <v>0</v>
      </c>
      <c r="P23" s="23">
        <f t="shared" ref="P23:P27" si="27">+O23</f>
        <v>0</v>
      </c>
      <c r="Q23" s="23">
        <f t="shared" ref="Q23:Q27" si="28">+P23</f>
        <v>0</v>
      </c>
      <c r="R23" s="23">
        <f t="shared" ref="R23:R27" si="29">+Q23</f>
        <v>0</v>
      </c>
      <c r="S23" s="23">
        <f t="shared" ref="S23:S27" si="30">+R23</f>
        <v>0</v>
      </c>
      <c r="T23" s="23">
        <f t="shared" ref="T23:T27" si="31">+S23</f>
        <v>0</v>
      </c>
      <c r="U23" s="23">
        <f t="shared" ref="U23:U27" si="32">+T23</f>
        <v>0</v>
      </c>
      <c r="V23" s="23">
        <f t="shared" ref="V23:V27" si="33">+U23</f>
        <v>0</v>
      </c>
      <c r="W23" s="23">
        <f t="shared" ref="W23:W27" si="34">+V23</f>
        <v>0</v>
      </c>
      <c r="X23" s="23">
        <f t="shared" ref="X23:X27" si="35">+W23</f>
        <v>0</v>
      </c>
      <c r="Y23" s="23">
        <f t="shared" ref="Y23:Y27" si="36">+X23</f>
        <v>0</v>
      </c>
      <c r="Z23" s="23">
        <f t="shared" ref="Z23:Z27" si="37">+Y23</f>
        <v>0</v>
      </c>
      <c r="AA23" s="23">
        <f t="shared" ref="AA23:AA27" si="38">+Z23</f>
        <v>0</v>
      </c>
      <c r="AB23" s="23">
        <f t="shared" ref="AB23:AB27" si="39">+AA23</f>
        <v>0</v>
      </c>
      <c r="AC23" s="23">
        <f t="shared" ref="AC23:AC27" si="40">+AB23</f>
        <v>0</v>
      </c>
      <c r="AD23" s="23">
        <f t="shared" ref="AD23:AD27" si="41">+AC23</f>
        <v>0</v>
      </c>
      <c r="AE23" s="23">
        <f t="shared" ref="AE23:AE27" si="42">+AD23</f>
        <v>0</v>
      </c>
      <c r="AF23" s="23">
        <f t="shared" ref="AF23:AF27" si="43">+AE23</f>
        <v>0</v>
      </c>
      <c r="AG23" s="23">
        <f t="shared" ref="AG23:AG27" si="44">+AF23</f>
        <v>0</v>
      </c>
      <c r="AH23" s="23">
        <f t="shared" ref="AH23:AH27" si="45">+AG23</f>
        <v>0</v>
      </c>
      <c r="AI23" s="23">
        <f t="shared" ref="AI23:AI27" si="46">+AH23</f>
        <v>0</v>
      </c>
      <c r="AJ23" s="23">
        <f t="shared" ref="AJ23:AJ27" si="47">+AI23</f>
        <v>0</v>
      </c>
      <c r="AK23" s="23">
        <f t="shared" ref="AK23:AK27" si="48">+AJ23</f>
        <v>0</v>
      </c>
      <c r="AL23" s="23">
        <f t="shared" ref="AL23:AL27" si="49">+AK23</f>
        <v>0</v>
      </c>
      <c r="AM23" s="87" t="s">
        <v>104</v>
      </c>
    </row>
    <row r="24" spans="1:39" ht="15">
      <c r="A24" s="17"/>
      <c r="B24" s="7" t="s">
        <v>166</v>
      </c>
      <c r="C24" s="177">
        <v>0</v>
      </c>
      <c r="D24" s="23">
        <f t="shared" si="15"/>
        <v>0</v>
      </c>
      <c r="E24" s="23">
        <f t="shared" si="16"/>
        <v>0</v>
      </c>
      <c r="F24" s="23">
        <f t="shared" si="17"/>
        <v>0</v>
      </c>
      <c r="G24" s="23">
        <f t="shared" si="18"/>
        <v>0</v>
      </c>
      <c r="H24" s="23">
        <f t="shared" si="19"/>
        <v>0</v>
      </c>
      <c r="I24" s="23">
        <f t="shared" si="20"/>
        <v>0</v>
      </c>
      <c r="J24" s="23">
        <f t="shared" si="21"/>
        <v>0</v>
      </c>
      <c r="K24" s="23">
        <f t="shared" si="22"/>
        <v>0</v>
      </c>
      <c r="L24" s="23">
        <f t="shared" si="23"/>
        <v>0</v>
      </c>
      <c r="M24" s="23">
        <f t="shared" si="24"/>
        <v>0</v>
      </c>
      <c r="N24" s="23">
        <f t="shared" si="25"/>
        <v>0</v>
      </c>
      <c r="O24" s="23">
        <f t="shared" si="26"/>
        <v>0</v>
      </c>
      <c r="P24" s="23">
        <f t="shared" si="27"/>
        <v>0</v>
      </c>
      <c r="Q24" s="23">
        <f t="shared" si="28"/>
        <v>0</v>
      </c>
      <c r="R24" s="23">
        <f t="shared" si="29"/>
        <v>0</v>
      </c>
      <c r="S24" s="23">
        <f t="shared" si="30"/>
        <v>0</v>
      </c>
      <c r="T24" s="23">
        <f t="shared" si="31"/>
        <v>0</v>
      </c>
      <c r="U24" s="23">
        <f t="shared" si="32"/>
        <v>0</v>
      </c>
      <c r="V24" s="23">
        <f t="shared" si="33"/>
        <v>0</v>
      </c>
      <c r="W24" s="23">
        <f t="shared" si="34"/>
        <v>0</v>
      </c>
      <c r="X24" s="23">
        <f t="shared" si="35"/>
        <v>0</v>
      </c>
      <c r="Y24" s="23">
        <f t="shared" si="36"/>
        <v>0</v>
      </c>
      <c r="Z24" s="23">
        <f t="shared" si="37"/>
        <v>0</v>
      </c>
      <c r="AA24" s="23">
        <f t="shared" si="38"/>
        <v>0</v>
      </c>
      <c r="AB24" s="23">
        <f t="shared" si="39"/>
        <v>0</v>
      </c>
      <c r="AC24" s="23">
        <f t="shared" si="40"/>
        <v>0</v>
      </c>
      <c r="AD24" s="23">
        <f t="shared" si="41"/>
        <v>0</v>
      </c>
      <c r="AE24" s="23">
        <f t="shared" si="42"/>
        <v>0</v>
      </c>
      <c r="AF24" s="23">
        <f t="shared" si="43"/>
        <v>0</v>
      </c>
      <c r="AG24" s="23">
        <f t="shared" si="44"/>
        <v>0</v>
      </c>
      <c r="AH24" s="23">
        <f t="shared" si="45"/>
        <v>0</v>
      </c>
      <c r="AI24" s="23">
        <f t="shared" si="46"/>
        <v>0</v>
      </c>
      <c r="AJ24" s="23">
        <f t="shared" si="47"/>
        <v>0</v>
      </c>
      <c r="AK24" s="23">
        <f t="shared" si="48"/>
        <v>0</v>
      </c>
      <c r="AL24" s="23">
        <f t="shared" si="49"/>
        <v>0</v>
      </c>
      <c r="AM24" s="87" t="s">
        <v>104</v>
      </c>
    </row>
    <row r="25" spans="1:39" ht="15">
      <c r="A25" s="17"/>
      <c r="B25" s="7" t="s">
        <v>96</v>
      </c>
      <c r="C25" s="177">
        <v>0</v>
      </c>
      <c r="D25" s="23">
        <f t="shared" si="15"/>
        <v>0</v>
      </c>
      <c r="E25" s="23">
        <f t="shared" si="16"/>
        <v>0</v>
      </c>
      <c r="F25" s="23">
        <f t="shared" si="17"/>
        <v>0</v>
      </c>
      <c r="G25" s="23">
        <f t="shared" si="18"/>
        <v>0</v>
      </c>
      <c r="H25" s="23">
        <f t="shared" si="19"/>
        <v>0</v>
      </c>
      <c r="I25" s="23">
        <f t="shared" si="20"/>
        <v>0</v>
      </c>
      <c r="J25" s="23">
        <f t="shared" si="21"/>
        <v>0</v>
      </c>
      <c r="K25" s="23">
        <f t="shared" si="22"/>
        <v>0</v>
      </c>
      <c r="L25" s="23">
        <f t="shared" si="23"/>
        <v>0</v>
      </c>
      <c r="M25" s="23">
        <f t="shared" si="24"/>
        <v>0</v>
      </c>
      <c r="N25" s="23">
        <f t="shared" si="25"/>
        <v>0</v>
      </c>
      <c r="O25" s="23">
        <f t="shared" si="26"/>
        <v>0</v>
      </c>
      <c r="P25" s="23">
        <f t="shared" si="27"/>
        <v>0</v>
      </c>
      <c r="Q25" s="23">
        <f t="shared" si="28"/>
        <v>0</v>
      </c>
      <c r="R25" s="23">
        <f t="shared" si="29"/>
        <v>0</v>
      </c>
      <c r="S25" s="23">
        <f t="shared" si="30"/>
        <v>0</v>
      </c>
      <c r="T25" s="23">
        <f t="shared" si="31"/>
        <v>0</v>
      </c>
      <c r="U25" s="23">
        <f t="shared" si="32"/>
        <v>0</v>
      </c>
      <c r="V25" s="23">
        <f t="shared" si="33"/>
        <v>0</v>
      </c>
      <c r="W25" s="23">
        <f t="shared" si="34"/>
        <v>0</v>
      </c>
      <c r="X25" s="23">
        <f t="shared" si="35"/>
        <v>0</v>
      </c>
      <c r="Y25" s="23">
        <f t="shared" si="36"/>
        <v>0</v>
      </c>
      <c r="Z25" s="23">
        <f t="shared" si="37"/>
        <v>0</v>
      </c>
      <c r="AA25" s="23">
        <f t="shared" si="38"/>
        <v>0</v>
      </c>
      <c r="AB25" s="23">
        <f t="shared" si="39"/>
        <v>0</v>
      </c>
      <c r="AC25" s="23">
        <f t="shared" si="40"/>
        <v>0</v>
      </c>
      <c r="AD25" s="23">
        <f t="shared" si="41"/>
        <v>0</v>
      </c>
      <c r="AE25" s="23">
        <f t="shared" si="42"/>
        <v>0</v>
      </c>
      <c r="AF25" s="23">
        <f t="shared" si="43"/>
        <v>0</v>
      </c>
      <c r="AG25" s="23">
        <f t="shared" si="44"/>
        <v>0</v>
      </c>
      <c r="AH25" s="23">
        <f t="shared" si="45"/>
        <v>0</v>
      </c>
      <c r="AI25" s="23">
        <f t="shared" si="46"/>
        <v>0</v>
      </c>
      <c r="AJ25" s="23">
        <f t="shared" si="47"/>
        <v>0</v>
      </c>
      <c r="AK25" s="23">
        <f t="shared" si="48"/>
        <v>0</v>
      </c>
      <c r="AL25" s="23">
        <f t="shared" si="49"/>
        <v>0</v>
      </c>
      <c r="AM25" s="87" t="s">
        <v>104</v>
      </c>
    </row>
    <row r="26" spans="1:39" ht="15">
      <c r="A26" s="17"/>
      <c r="B26" s="7" t="s">
        <v>97</v>
      </c>
      <c r="C26" s="177">
        <v>0</v>
      </c>
      <c r="D26" s="23">
        <f t="shared" si="15"/>
        <v>0</v>
      </c>
      <c r="E26" s="23">
        <f t="shared" si="16"/>
        <v>0</v>
      </c>
      <c r="F26" s="23">
        <f t="shared" si="17"/>
        <v>0</v>
      </c>
      <c r="G26" s="23">
        <f t="shared" si="18"/>
        <v>0</v>
      </c>
      <c r="H26" s="23">
        <f t="shared" si="19"/>
        <v>0</v>
      </c>
      <c r="I26" s="23">
        <f t="shared" si="20"/>
        <v>0</v>
      </c>
      <c r="J26" s="23">
        <f t="shared" si="21"/>
        <v>0</v>
      </c>
      <c r="K26" s="23">
        <f t="shared" si="22"/>
        <v>0</v>
      </c>
      <c r="L26" s="23">
        <f t="shared" si="23"/>
        <v>0</v>
      </c>
      <c r="M26" s="23">
        <f t="shared" si="24"/>
        <v>0</v>
      </c>
      <c r="N26" s="23">
        <f t="shared" si="25"/>
        <v>0</v>
      </c>
      <c r="O26" s="23">
        <f t="shared" si="26"/>
        <v>0</v>
      </c>
      <c r="P26" s="23">
        <f t="shared" si="27"/>
        <v>0</v>
      </c>
      <c r="Q26" s="23">
        <f t="shared" si="28"/>
        <v>0</v>
      </c>
      <c r="R26" s="23">
        <f t="shared" si="29"/>
        <v>0</v>
      </c>
      <c r="S26" s="23">
        <f t="shared" si="30"/>
        <v>0</v>
      </c>
      <c r="T26" s="23">
        <f t="shared" si="31"/>
        <v>0</v>
      </c>
      <c r="U26" s="23">
        <f t="shared" si="32"/>
        <v>0</v>
      </c>
      <c r="V26" s="23">
        <f t="shared" si="33"/>
        <v>0</v>
      </c>
      <c r="W26" s="23">
        <f t="shared" si="34"/>
        <v>0</v>
      </c>
      <c r="X26" s="23">
        <f t="shared" si="35"/>
        <v>0</v>
      </c>
      <c r="Y26" s="23">
        <f t="shared" si="36"/>
        <v>0</v>
      </c>
      <c r="Z26" s="23">
        <f t="shared" si="37"/>
        <v>0</v>
      </c>
      <c r="AA26" s="23">
        <f t="shared" si="38"/>
        <v>0</v>
      </c>
      <c r="AB26" s="23">
        <f t="shared" si="39"/>
        <v>0</v>
      </c>
      <c r="AC26" s="23">
        <f t="shared" si="40"/>
        <v>0</v>
      </c>
      <c r="AD26" s="23">
        <f t="shared" si="41"/>
        <v>0</v>
      </c>
      <c r="AE26" s="23">
        <f t="shared" si="42"/>
        <v>0</v>
      </c>
      <c r="AF26" s="23">
        <f t="shared" si="43"/>
        <v>0</v>
      </c>
      <c r="AG26" s="23">
        <f t="shared" si="44"/>
        <v>0</v>
      </c>
      <c r="AH26" s="23">
        <f t="shared" si="45"/>
        <v>0</v>
      </c>
      <c r="AI26" s="23">
        <f t="shared" si="46"/>
        <v>0</v>
      </c>
      <c r="AJ26" s="23">
        <f t="shared" si="47"/>
        <v>0</v>
      </c>
      <c r="AK26" s="23">
        <f t="shared" si="48"/>
        <v>0</v>
      </c>
      <c r="AL26" s="23">
        <f t="shared" si="49"/>
        <v>0</v>
      </c>
      <c r="AM26" s="87" t="s">
        <v>104</v>
      </c>
    </row>
    <row r="27" spans="1:39" ht="15">
      <c r="A27" s="17"/>
      <c r="B27" s="7" t="s">
        <v>98</v>
      </c>
      <c r="C27" s="178">
        <v>0</v>
      </c>
      <c r="D27" s="31">
        <f t="shared" si="15"/>
        <v>0</v>
      </c>
      <c r="E27" s="31">
        <f t="shared" si="16"/>
        <v>0</v>
      </c>
      <c r="F27" s="31">
        <f t="shared" si="17"/>
        <v>0</v>
      </c>
      <c r="G27" s="31">
        <f t="shared" si="18"/>
        <v>0</v>
      </c>
      <c r="H27" s="31">
        <f t="shared" si="19"/>
        <v>0</v>
      </c>
      <c r="I27" s="31">
        <f t="shared" si="20"/>
        <v>0</v>
      </c>
      <c r="J27" s="31">
        <f t="shared" si="21"/>
        <v>0</v>
      </c>
      <c r="K27" s="31">
        <f t="shared" si="22"/>
        <v>0</v>
      </c>
      <c r="L27" s="31">
        <f t="shared" si="23"/>
        <v>0</v>
      </c>
      <c r="M27" s="31">
        <f t="shared" si="24"/>
        <v>0</v>
      </c>
      <c r="N27" s="31">
        <f t="shared" si="25"/>
        <v>0</v>
      </c>
      <c r="O27" s="31">
        <f t="shared" si="26"/>
        <v>0</v>
      </c>
      <c r="P27" s="31">
        <f t="shared" si="27"/>
        <v>0</v>
      </c>
      <c r="Q27" s="31">
        <f t="shared" si="28"/>
        <v>0</v>
      </c>
      <c r="R27" s="31">
        <f t="shared" si="29"/>
        <v>0</v>
      </c>
      <c r="S27" s="31">
        <f t="shared" si="30"/>
        <v>0</v>
      </c>
      <c r="T27" s="31">
        <f t="shared" si="31"/>
        <v>0</v>
      </c>
      <c r="U27" s="31">
        <f t="shared" si="32"/>
        <v>0</v>
      </c>
      <c r="V27" s="31">
        <f t="shared" si="33"/>
        <v>0</v>
      </c>
      <c r="W27" s="31">
        <f t="shared" si="34"/>
        <v>0</v>
      </c>
      <c r="X27" s="31">
        <f t="shared" si="35"/>
        <v>0</v>
      </c>
      <c r="Y27" s="31">
        <f t="shared" si="36"/>
        <v>0</v>
      </c>
      <c r="Z27" s="31">
        <f t="shared" si="37"/>
        <v>0</v>
      </c>
      <c r="AA27" s="31">
        <f t="shared" si="38"/>
        <v>0</v>
      </c>
      <c r="AB27" s="31">
        <f t="shared" si="39"/>
        <v>0</v>
      </c>
      <c r="AC27" s="31">
        <f t="shared" si="40"/>
        <v>0</v>
      </c>
      <c r="AD27" s="31">
        <f t="shared" si="41"/>
        <v>0</v>
      </c>
      <c r="AE27" s="31">
        <f t="shared" si="42"/>
        <v>0</v>
      </c>
      <c r="AF27" s="31">
        <f t="shared" si="43"/>
        <v>0</v>
      </c>
      <c r="AG27" s="31">
        <f t="shared" si="44"/>
        <v>0</v>
      </c>
      <c r="AH27" s="31">
        <f t="shared" si="45"/>
        <v>0</v>
      </c>
      <c r="AI27" s="31">
        <f t="shared" si="46"/>
        <v>0</v>
      </c>
      <c r="AJ27" s="31">
        <f t="shared" si="47"/>
        <v>0</v>
      </c>
      <c r="AK27" s="31">
        <f t="shared" si="48"/>
        <v>0</v>
      </c>
      <c r="AL27" s="31">
        <f t="shared" si="49"/>
        <v>0</v>
      </c>
      <c r="AM27" s="87" t="s">
        <v>104</v>
      </c>
    </row>
    <row r="28" spans="1:39" ht="15">
      <c r="A28" s="17" t="s">
        <v>281</v>
      </c>
      <c r="B28" s="7"/>
      <c r="C28" s="23">
        <f>SUM(C6:C27)</f>
        <v>0</v>
      </c>
      <c r="D28" s="23">
        <f t="shared" ref="D28:AL28" si="50">SUM(D6:D27)</f>
        <v>0</v>
      </c>
      <c r="E28" s="23">
        <f t="shared" si="50"/>
        <v>0</v>
      </c>
      <c r="F28" s="23">
        <f t="shared" si="50"/>
        <v>0</v>
      </c>
      <c r="G28" s="23">
        <f t="shared" si="50"/>
        <v>0</v>
      </c>
      <c r="H28" s="23">
        <f t="shared" si="50"/>
        <v>0</v>
      </c>
      <c r="I28" s="23">
        <f t="shared" si="50"/>
        <v>0</v>
      </c>
      <c r="J28" s="23">
        <f t="shared" si="50"/>
        <v>0</v>
      </c>
      <c r="K28" s="23">
        <f t="shared" si="50"/>
        <v>0</v>
      </c>
      <c r="L28" s="23">
        <f t="shared" si="50"/>
        <v>0</v>
      </c>
      <c r="M28" s="23">
        <f t="shared" si="50"/>
        <v>0</v>
      </c>
      <c r="N28" s="23">
        <f t="shared" si="50"/>
        <v>0</v>
      </c>
      <c r="O28" s="23">
        <f t="shared" si="50"/>
        <v>0</v>
      </c>
      <c r="P28" s="23">
        <f t="shared" si="50"/>
        <v>0</v>
      </c>
      <c r="Q28" s="23">
        <f t="shared" si="50"/>
        <v>0</v>
      </c>
      <c r="R28" s="23">
        <f t="shared" si="50"/>
        <v>0</v>
      </c>
      <c r="S28" s="23">
        <f t="shared" si="50"/>
        <v>0</v>
      </c>
      <c r="T28" s="23">
        <f t="shared" si="50"/>
        <v>0</v>
      </c>
      <c r="U28" s="23">
        <f t="shared" si="50"/>
        <v>0</v>
      </c>
      <c r="V28" s="23">
        <f t="shared" si="50"/>
        <v>0</v>
      </c>
      <c r="W28" s="23">
        <f t="shared" si="50"/>
        <v>0</v>
      </c>
      <c r="X28" s="23">
        <f t="shared" si="50"/>
        <v>0</v>
      </c>
      <c r="Y28" s="23">
        <f t="shared" si="50"/>
        <v>0</v>
      </c>
      <c r="Z28" s="23">
        <f t="shared" si="50"/>
        <v>0</v>
      </c>
      <c r="AA28" s="23">
        <f t="shared" si="50"/>
        <v>0</v>
      </c>
      <c r="AB28" s="23">
        <f t="shared" si="50"/>
        <v>0</v>
      </c>
      <c r="AC28" s="23">
        <f t="shared" si="50"/>
        <v>0</v>
      </c>
      <c r="AD28" s="23">
        <f t="shared" si="50"/>
        <v>0</v>
      </c>
      <c r="AE28" s="23">
        <f t="shared" si="50"/>
        <v>0</v>
      </c>
      <c r="AF28" s="23">
        <f t="shared" si="50"/>
        <v>0</v>
      </c>
      <c r="AG28" s="23">
        <f t="shared" si="50"/>
        <v>0</v>
      </c>
      <c r="AH28" s="23">
        <f t="shared" si="50"/>
        <v>0</v>
      </c>
      <c r="AI28" s="23">
        <f t="shared" si="50"/>
        <v>0</v>
      </c>
      <c r="AJ28" s="23">
        <f t="shared" si="50"/>
        <v>0</v>
      </c>
      <c r="AK28" s="23">
        <f t="shared" si="50"/>
        <v>0</v>
      </c>
      <c r="AL28" s="23">
        <f t="shared" si="50"/>
        <v>0</v>
      </c>
      <c r="AM28" s="87" t="s">
        <v>104</v>
      </c>
    </row>
    <row r="29" spans="1:39" ht="15">
      <c r="A29" s="17"/>
      <c r="B29" s="7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87" t="s">
        <v>104</v>
      </c>
    </row>
    <row r="30" spans="1:39" s="190" customFormat="1" ht="15">
      <c r="A30" s="17" t="s">
        <v>268</v>
      </c>
      <c r="B30" s="7"/>
      <c r="C30" s="23">
        <f>+'Fin Stmts'!C57</f>
        <v>0</v>
      </c>
      <c r="D30" s="23">
        <f>+'Fin Stmts'!D57</f>
        <v>0</v>
      </c>
      <c r="E30" s="23">
        <f>+'Fin Stmts'!E57</f>
        <v>0</v>
      </c>
      <c r="F30" s="23">
        <f>+'Fin Stmts'!F57</f>
        <v>0</v>
      </c>
      <c r="G30" s="23">
        <f>+'Fin Stmts'!G57</f>
        <v>0</v>
      </c>
      <c r="H30" s="23">
        <f>+'Fin Stmts'!H57</f>
        <v>0</v>
      </c>
      <c r="I30" s="23">
        <f>+'Fin Stmts'!I57</f>
        <v>0</v>
      </c>
      <c r="J30" s="23">
        <f>+'Fin Stmts'!J57</f>
        <v>0</v>
      </c>
      <c r="K30" s="23">
        <f>+'Fin Stmts'!K57</f>
        <v>0</v>
      </c>
      <c r="L30" s="23">
        <f>+'Fin Stmts'!L57</f>
        <v>0</v>
      </c>
      <c r="M30" s="23">
        <f>+'Fin Stmts'!M57</f>
        <v>0</v>
      </c>
      <c r="N30" s="23">
        <f>+'Fin Stmts'!N57</f>
        <v>0</v>
      </c>
      <c r="O30" s="23">
        <f>+'Fin Stmts'!O57</f>
        <v>0</v>
      </c>
      <c r="P30" s="23">
        <f>+'Fin Stmts'!P57</f>
        <v>0</v>
      </c>
      <c r="Q30" s="23">
        <f>+'Fin Stmts'!Q57</f>
        <v>0</v>
      </c>
      <c r="R30" s="23">
        <f>+'Fin Stmts'!R57</f>
        <v>0</v>
      </c>
      <c r="S30" s="23">
        <f>+'Fin Stmts'!S57</f>
        <v>0</v>
      </c>
      <c r="T30" s="23">
        <f>+'Fin Stmts'!T57</f>
        <v>0</v>
      </c>
      <c r="U30" s="23">
        <f>+'Fin Stmts'!U57</f>
        <v>0</v>
      </c>
      <c r="V30" s="23">
        <f>+'Fin Stmts'!V57</f>
        <v>0</v>
      </c>
      <c r="W30" s="23">
        <f>+'Fin Stmts'!W57</f>
        <v>0</v>
      </c>
      <c r="X30" s="23">
        <f>+'Fin Stmts'!X57</f>
        <v>0</v>
      </c>
      <c r="Y30" s="23">
        <f>+'Fin Stmts'!Y57</f>
        <v>0</v>
      </c>
      <c r="Z30" s="23">
        <f>+'Fin Stmts'!Z57</f>
        <v>0</v>
      </c>
      <c r="AA30" s="23">
        <f>+'Fin Stmts'!AA57</f>
        <v>0</v>
      </c>
      <c r="AB30" s="23">
        <f>+'Fin Stmts'!AB57</f>
        <v>0</v>
      </c>
      <c r="AC30" s="23">
        <f>+'Fin Stmts'!AC57</f>
        <v>0</v>
      </c>
      <c r="AD30" s="23">
        <f>+'Fin Stmts'!AD57</f>
        <v>0</v>
      </c>
      <c r="AE30" s="23">
        <f>+'Fin Stmts'!AE57</f>
        <v>0</v>
      </c>
      <c r="AF30" s="23">
        <f>+'Fin Stmts'!AF57</f>
        <v>0</v>
      </c>
      <c r="AG30" s="23">
        <f>+'Fin Stmts'!AG57</f>
        <v>0</v>
      </c>
      <c r="AH30" s="23">
        <f>+'Fin Stmts'!AH57</f>
        <v>0</v>
      </c>
      <c r="AI30" s="23">
        <f>+'Fin Stmts'!AI57</f>
        <v>0</v>
      </c>
      <c r="AJ30" s="23">
        <f>+'Fin Stmts'!AJ57</f>
        <v>0</v>
      </c>
      <c r="AK30" s="23">
        <f>+'Fin Stmts'!AK57</f>
        <v>0</v>
      </c>
      <c r="AL30" s="23">
        <f>+'Fin Stmts'!AL57</f>
        <v>0</v>
      </c>
      <c r="AM30" s="87"/>
    </row>
    <row r="31" spans="1:39" s="190" customFormat="1" ht="15">
      <c r="A31" s="17"/>
      <c r="B31" s="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87"/>
    </row>
    <row r="32" spans="1:39" ht="15">
      <c r="A32" s="17" t="s">
        <v>282</v>
      </c>
      <c r="B32" s="7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87" t="s">
        <v>104</v>
      </c>
    </row>
    <row r="33" spans="1:39" ht="15">
      <c r="A33" s="17"/>
      <c r="B33" s="7" t="s">
        <v>99</v>
      </c>
      <c r="C33" s="23">
        <f>+'Start Up Cash'!C41</f>
        <v>0</v>
      </c>
      <c r="D33" s="23">
        <f>+'Start Up Cash'!D41</f>
        <v>0</v>
      </c>
      <c r="E33" s="23">
        <f>+'Start Up Cash'!E41</f>
        <v>0</v>
      </c>
      <c r="F33" s="23">
        <f>+'Start Up Cash'!F41</f>
        <v>0</v>
      </c>
      <c r="G33" s="23">
        <f>+'Start Up Cash'!G41</f>
        <v>0</v>
      </c>
      <c r="H33" s="23">
        <f>+'Start Up Cash'!H41</f>
        <v>0</v>
      </c>
      <c r="I33" s="23">
        <f>+'Start Up Cash'!I41</f>
        <v>0</v>
      </c>
      <c r="J33" s="23">
        <f>+'Start Up Cash'!J41</f>
        <v>0</v>
      </c>
      <c r="K33" s="23">
        <f>+'Start Up Cash'!K41</f>
        <v>0</v>
      </c>
      <c r="L33" s="23">
        <f>+'Start Up Cash'!L41</f>
        <v>0</v>
      </c>
      <c r="M33" s="23">
        <f>+'Start Up Cash'!M41</f>
        <v>0</v>
      </c>
      <c r="N33" s="23">
        <f>+'Start Up Cash'!N41</f>
        <v>0</v>
      </c>
      <c r="O33" s="23">
        <f>+'Start Up Cash'!O41</f>
        <v>0</v>
      </c>
      <c r="P33" s="23">
        <f>+'Start Up Cash'!P41</f>
        <v>0</v>
      </c>
      <c r="Q33" s="23">
        <f>+'Start Up Cash'!Q41</f>
        <v>0</v>
      </c>
      <c r="R33" s="23">
        <f>+'Start Up Cash'!R41</f>
        <v>0</v>
      </c>
      <c r="S33" s="23">
        <f>+'Start Up Cash'!S41</f>
        <v>0</v>
      </c>
      <c r="T33" s="23">
        <f>+'Start Up Cash'!T41</f>
        <v>0</v>
      </c>
      <c r="U33" s="23">
        <f>+'Start Up Cash'!U41</f>
        <v>0</v>
      </c>
      <c r="V33" s="23">
        <f>+'Start Up Cash'!V41</f>
        <v>0</v>
      </c>
      <c r="W33" s="23">
        <f>+'Start Up Cash'!W41</f>
        <v>0</v>
      </c>
      <c r="X33" s="23">
        <f>+'Start Up Cash'!X41</f>
        <v>0</v>
      </c>
      <c r="Y33" s="23">
        <f>+'Start Up Cash'!Y41</f>
        <v>0</v>
      </c>
      <c r="Z33" s="23">
        <f>+'Start Up Cash'!Z41</f>
        <v>0</v>
      </c>
      <c r="AA33" s="23">
        <f>+'Start Up Cash'!AA41</f>
        <v>0</v>
      </c>
      <c r="AB33" s="23">
        <f>+'Start Up Cash'!AB41</f>
        <v>0</v>
      </c>
      <c r="AC33" s="23">
        <f>+'Start Up Cash'!AC41</f>
        <v>0</v>
      </c>
      <c r="AD33" s="23">
        <f>+'Start Up Cash'!AD41</f>
        <v>0</v>
      </c>
      <c r="AE33" s="23">
        <f>+'Start Up Cash'!AE41</f>
        <v>0</v>
      </c>
      <c r="AF33" s="23">
        <f>+'Start Up Cash'!AF41</f>
        <v>0</v>
      </c>
      <c r="AG33" s="23">
        <f>+'Start Up Cash'!AG41</f>
        <v>0</v>
      </c>
      <c r="AH33" s="23">
        <f>+'Start Up Cash'!AH41</f>
        <v>0</v>
      </c>
      <c r="AI33" s="23">
        <f>+'Start Up Cash'!AI41</f>
        <v>0</v>
      </c>
      <c r="AJ33" s="23">
        <f>+'Start Up Cash'!AJ41</f>
        <v>0</v>
      </c>
      <c r="AK33" s="23">
        <f>+'Start Up Cash'!AK41</f>
        <v>0</v>
      </c>
      <c r="AL33" s="23">
        <f>+'Start Up Cash'!AL41</f>
        <v>0</v>
      </c>
      <c r="AM33" s="87" t="s">
        <v>104</v>
      </c>
    </row>
    <row r="34" spans="1:39" ht="15">
      <c r="A34" s="17"/>
      <c r="B34" s="7" t="s">
        <v>285</v>
      </c>
      <c r="C34" s="31">
        <f>+'Start Up Cash'!C50</f>
        <v>0</v>
      </c>
      <c r="D34" s="31">
        <f>+'Start Up Cash'!D50</f>
        <v>0</v>
      </c>
      <c r="E34" s="31">
        <f>+'Start Up Cash'!E50</f>
        <v>0</v>
      </c>
      <c r="F34" s="31">
        <f>+'Start Up Cash'!F50</f>
        <v>0</v>
      </c>
      <c r="G34" s="31">
        <f>+'Start Up Cash'!G50</f>
        <v>0</v>
      </c>
      <c r="H34" s="31">
        <f>+'Start Up Cash'!H50</f>
        <v>0</v>
      </c>
      <c r="I34" s="31">
        <f>+'Start Up Cash'!I50</f>
        <v>0</v>
      </c>
      <c r="J34" s="31">
        <f>+'Start Up Cash'!J50</f>
        <v>0</v>
      </c>
      <c r="K34" s="31">
        <f>+'Start Up Cash'!K50</f>
        <v>0</v>
      </c>
      <c r="L34" s="31">
        <f>+'Start Up Cash'!L50</f>
        <v>0</v>
      </c>
      <c r="M34" s="31">
        <f>+'Start Up Cash'!M50</f>
        <v>0</v>
      </c>
      <c r="N34" s="31">
        <f>+'Start Up Cash'!N50</f>
        <v>0</v>
      </c>
      <c r="O34" s="31">
        <f>+'Start Up Cash'!O50</f>
        <v>0</v>
      </c>
      <c r="P34" s="31">
        <f>+'Start Up Cash'!P50</f>
        <v>0</v>
      </c>
      <c r="Q34" s="31">
        <f>+'Start Up Cash'!Q50</f>
        <v>0</v>
      </c>
      <c r="R34" s="31">
        <f>+'Start Up Cash'!R50</f>
        <v>0</v>
      </c>
      <c r="S34" s="31">
        <f>+'Start Up Cash'!S50</f>
        <v>0</v>
      </c>
      <c r="T34" s="31">
        <f>+'Start Up Cash'!T50</f>
        <v>0</v>
      </c>
      <c r="U34" s="31">
        <f>+'Start Up Cash'!U50</f>
        <v>0</v>
      </c>
      <c r="V34" s="31">
        <f>+'Start Up Cash'!V50</f>
        <v>0</v>
      </c>
      <c r="W34" s="31">
        <f>+'Start Up Cash'!W50</f>
        <v>0</v>
      </c>
      <c r="X34" s="31">
        <f>+'Start Up Cash'!X50</f>
        <v>0</v>
      </c>
      <c r="Y34" s="31">
        <f>+'Start Up Cash'!Y50</f>
        <v>0</v>
      </c>
      <c r="Z34" s="31">
        <f>+'Start Up Cash'!Z50</f>
        <v>0</v>
      </c>
      <c r="AA34" s="31">
        <f>+'Start Up Cash'!AA50</f>
        <v>0</v>
      </c>
      <c r="AB34" s="31">
        <f>+'Start Up Cash'!AB50</f>
        <v>0</v>
      </c>
      <c r="AC34" s="31">
        <f>+'Start Up Cash'!AC50</f>
        <v>0</v>
      </c>
      <c r="AD34" s="31">
        <f>+'Start Up Cash'!AD50</f>
        <v>0</v>
      </c>
      <c r="AE34" s="31">
        <f>+'Start Up Cash'!AE50</f>
        <v>0</v>
      </c>
      <c r="AF34" s="31">
        <f>+'Start Up Cash'!AF50</f>
        <v>0</v>
      </c>
      <c r="AG34" s="31">
        <f>+'Start Up Cash'!AG50</f>
        <v>0</v>
      </c>
      <c r="AH34" s="31">
        <f>+'Start Up Cash'!AH50</f>
        <v>0</v>
      </c>
      <c r="AI34" s="31">
        <f>+'Start Up Cash'!AI50</f>
        <v>0</v>
      </c>
      <c r="AJ34" s="31">
        <f>+'Start Up Cash'!AJ50</f>
        <v>0</v>
      </c>
      <c r="AK34" s="31">
        <f>+'Start Up Cash'!AK50</f>
        <v>0</v>
      </c>
      <c r="AL34" s="31">
        <f>+'Start Up Cash'!AL50</f>
        <v>0</v>
      </c>
      <c r="AM34" s="87" t="s">
        <v>104</v>
      </c>
    </row>
    <row r="35" spans="1:39" ht="15">
      <c r="A35" s="17" t="s">
        <v>283</v>
      </c>
      <c r="B35" s="7"/>
      <c r="C35" s="23">
        <f>SUM(C33:C34)</f>
        <v>0</v>
      </c>
      <c r="D35" s="23">
        <f t="shared" ref="D35:AL35" si="51">SUM(D33:D34)</f>
        <v>0</v>
      </c>
      <c r="E35" s="23">
        <f t="shared" si="51"/>
        <v>0</v>
      </c>
      <c r="F35" s="23">
        <f t="shared" si="51"/>
        <v>0</v>
      </c>
      <c r="G35" s="23">
        <f t="shared" si="51"/>
        <v>0</v>
      </c>
      <c r="H35" s="23">
        <f t="shared" si="51"/>
        <v>0</v>
      </c>
      <c r="I35" s="23">
        <f t="shared" si="51"/>
        <v>0</v>
      </c>
      <c r="J35" s="23">
        <f t="shared" si="51"/>
        <v>0</v>
      </c>
      <c r="K35" s="23">
        <f t="shared" si="51"/>
        <v>0</v>
      </c>
      <c r="L35" s="23">
        <f t="shared" si="51"/>
        <v>0</v>
      </c>
      <c r="M35" s="23">
        <f t="shared" si="51"/>
        <v>0</v>
      </c>
      <c r="N35" s="23">
        <f t="shared" si="51"/>
        <v>0</v>
      </c>
      <c r="O35" s="23">
        <f t="shared" si="51"/>
        <v>0</v>
      </c>
      <c r="P35" s="23">
        <f t="shared" si="51"/>
        <v>0</v>
      </c>
      <c r="Q35" s="23">
        <f t="shared" si="51"/>
        <v>0</v>
      </c>
      <c r="R35" s="23">
        <f t="shared" si="51"/>
        <v>0</v>
      </c>
      <c r="S35" s="23">
        <f t="shared" si="51"/>
        <v>0</v>
      </c>
      <c r="T35" s="23">
        <f t="shared" si="51"/>
        <v>0</v>
      </c>
      <c r="U35" s="23">
        <f t="shared" si="51"/>
        <v>0</v>
      </c>
      <c r="V35" s="23">
        <f t="shared" si="51"/>
        <v>0</v>
      </c>
      <c r="W35" s="23">
        <f t="shared" si="51"/>
        <v>0</v>
      </c>
      <c r="X35" s="23">
        <f t="shared" si="51"/>
        <v>0</v>
      </c>
      <c r="Y35" s="23">
        <f t="shared" si="51"/>
        <v>0</v>
      </c>
      <c r="Z35" s="23">
        <f t="shared" si="51"/>
        <v>0</v>
      </c>
      <c r="AA35" s="23">
        <f t="shared" si="51"/>
        <v>0</v>
      </c>
      <c r="AB35" s="23">
        <f t="shared" si="51"/>
        <v>0</v>
      </c>
      <c r="AC35" s="23">
        <f t="shared" si="51"/>
        <v>0</v>
      </c>
      <c r="AD35" s="23">
        <f t="shared" si="51"/>
        <v>0</v>
      </c>
      <c r="AE35" s="23">
        <f t="shared" si="51"/>
        <v>0</v>
      </c>
      <c r="AF35" s="23">
        <f t="shared" si="51"/>
        <v>0</v>
      </c>
      <c r="AG35" s="23">
        <f t="shared" si="51"/>
        <v>0</v>
      </c>
      <c r="AH35" s="23">
        <f t="shared" si="51"/>
        <v>0</v>
      </c>
      <c r="AI35" s="23">
        <f t="shared" si="51"/>
        <v>0</v>
      </c>
      <c r="AJ35" s="23">
        <f t="shared" si="51"/>
        <v>0</v>
      </c>
      <c r="AK35" s="23">
        <f t="shared" si="51"/>
        <v>0</v>
      </c>
      <c r="AL35" s="23">
        <f t="shared" si="51"/>
        <v>0</v>
      </c>
      <c r="AM35" s="87" t="s">
        <v>104</v>
      </c>
    </row>
    <row r="36" spans="1:39" ht="15">
      <c r="A36" s="17"/>
      <c r="B36" s="7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87" t="s">
        <v>104</v>
      </c>
    </row>
    <row r="37" spans="1:39" ht="15">
      <c r="A37" s="17" t="s">
        <v>284</v>
      </c>
      <c r="B37" s="7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87" t="s">
        <v>104</v>
      </c>
    </row>
    <row r="38" spans="1:39" ht="15">
      <c r="A38" s="17"/>
      <c r="B38" s="7" t="s">
        <v>286</v>
      </c>
      <c r="C38" s="177">
        <v>0</v>
      </c>
      <c r="D38" s="23">
        <f t="shared" ref="D38:S38" si="52">+C38</f>
        <v>0</v>
      </c>
      <c r="E38" s="23">
        <f t="shared" si="52"/>
        <v>0</v>
      </c>
      <c r="F38" s="23">
        <f t="shared" si="52"/>
        <v>0</v>
      </c>
      <c r="G38" s="23">
        <f t="shared" si="52"/>
        <v>0</v>
      </c>
      <c r="H38" s="23">
        <f t="shared" si="52"/>
        <v>0</v>
      </c>
      <c r="I38" s="23">
        <f t="shared" si="52"/>
        <v>0</v>
      </c>
      <c r="J38" s="23">
        <f t="shared" si="52"/>
        <v>0</v>
      </c>
      <c r="K38" s="23">
        <f t="shared" si="52"/>
        <v>0</v>
      </c>
      <c r="L38" s="23">
        <f t="shared" si="52"/>
        <v>0</v>
      </c>
      <c r="M38" s="23">
        <f t="shared" si="52"/>
        <v>0</v>
      </c>
      <c r="N38" s="23">
        <f t="shared" si="52"/>
        <v>0</v>
      </c>
      <c r="O38" s="23">
        <f t="shared" si="52"/>
        <v>0</v>
      </c>
      <c r="P38" s="23">
        <f t="shared" si="52"/>
        <v>0</v>
      </c>
      <c r="Q38" s="23">
        <f t="shared" si="52"/>
        <v>0</v>
      </c>
      <c r="R38" s="23">
        <f t="shared" si="52"/>
        <v>0</v>
      </c>
      <c r="S38" s="23">
        <f t="shared" si="52"/>
        <v>0</v>
      </c>
      <c r="T38" s="23">
        <f t="shared" ref="E38:AL40" si="53">+S38</f>
        <v>0</v>
      </c>
      <c r="U38" s="23">
        <f t="shared" si="53"/>
        <v>0</v>
      </c>
      <c r="V38" s="23">
        <f t="shared" si="53"/>
        <v>0</v>
      </c>
      <c r="W38" s="23">
        <f t="shared" si="53"/>
        <v>0</v>
      </c>
      <c r="X38" s="23">
        <f t="shared" si="53"/>
        <v>0</v>
      </c>
      <c r="Y38" s="23">
        <f t="shared" si="53"/>
        <v>0</v>
      </c>
      <c r="Z38" s="23">
        <f t="shared" si="53"/>
        <v>0</v>
      </c>
      <c r="AA38" s="23">
        <f t="shared" si="53"/>
        <v>0</v>
      </c>
      <c r="AB38" s="23">
        <f t="shared" si="53"/>
        <v>0</v>
      </c>
      <c r="AC38" s="23">
        <f t="shared" si="53"/>
        <v>0</v>
      </c>
      <c r="AD38" s="23">
        <f t="shared" si="53"/>
        <v>0</v>
      </c>
      <c r="AE38" s="23">
        <f t="shared" si="53"/>
        <v>0</v>
      </c>
      <c r="AF38" s="23">
        <f t="shared" si="53"/>
        <v>0</v>
      </c>
      <c r="AG38" s="23">
        <f t="shared" si="53"/>
        <v>0</v>
      </c>
      <c r="AH38" s="23">
        <f t="shared" si="53"/>
        <v>0</v>
      </c>
      <c r="AI38" s="23">
        <f t="shared" si="53"/>
        <v>0</v>
      </c>
      <c r="AJ38" s="23">
        <f t="shared" si="53"/>
        <v>0</v>
      </c>
      <c r="AK38" s="23">
        <f t="shared" si="53"/>
        <v>0</v>
      </c>
      <c r="AL38" s="23">
        <f t="shared" si="53"/>
        <v>0</v>
      </c>
      <c r="AM38" s="87" t="s">
        <v>104</v>
      </c>
    </row>
    <row r="39" spans="1:39" ht="15">
      <c r="A39" s="17"/>
      <c r="B39" s="7" t="s">
        <v>176</v>
      </c>
      <c r="C39" s="177">
        <v>0</v>
      </c>
      <c r="D39" s="23">
        <f>+C39</f>
        <v>0</v>
      </c>
      <c r="E39" s="23">
        <f t="shared" si="53"/>
        <v>0</v>
      </c>
      <c r="F39" s="23">
        <f t="shared" si="53"/>
        <v>0</v>
      </c>
      <c r="G39" s="23">
        <f t="shared" si="53"/>
        <v>0</v>
      </c>
      <c r="H39" s="23">
        <f t="shared" si="53"/>
        <v>0</v>
      </c>
      <c r="I39" s="23">
        <f t="shared" si="53"/>
        <v>0</v>
      </c>
      <c r="J39" s="23">
        <f t="shared" si="53"/>
        <v>0</v>
      </c>
      <c r="K39" s="23">
        <f t="shared" si="53"/>
        <v>0</v>
      </c>
      <c r="L39" s="23">
        <f t="shared" si="53"/>
        <v>0</v>
      </c>
      <c r="M39" s="23">
        <f t="shared" si="53"/>
        <v>0</v>
      </c>
      <c r="N39" s="23">
        <f t="shared" si="53"/>
        <v>0</v>
      </c>
      <c r="O39" s="23">
        <f t="shared" si="53"/>
        <v>0</v>
      </c>
      <c r="P39" s="23">
        <f t="shared" si="53"/>
        <v>0</v>
      </c>
      <c r="Q39" s="23">
        <f t="shared" si="53"/>
        <v>0</v>
      </c>
      <c r="R39" s="23">
        <f t="shared" si="53"/>
        <v>0</v>
      </c>
      <c r="S39" s="23">
        <f t="shared" si="53"/>
        <v>0</v>
      </c>
      <c r="T39" s="23">
        <f t="shared" si="53"/>
        <v>0</v>
      </c>
      <c r="U39" s="23">
        <f t="shared" si="53"/>
        <v>0</v>
      </c>
      <c r="V39" s="23">
        <f t="shared" si="53"/>
        <v>0</v>
      </c>
      <c r="W39" s="23">
        <f t="shared" si="53"/>
        <v>0</v>
      </c>
      <c r="X39" s="23">
        <f t="shared" si="53"/>
        <v>0</v>
      </c>
      <c r="Y39" s="23">
        <f t="shared" si="53"/>
        <v>0</v>
      </c>
      <c r="Z39" s="23">
        <f t="shared" si="53"/>
        <v>0</v>
      </c>
      <c r="AA39" s="23">
        <f t="shared" si="53"/>
        <v>0</v>
      </c>
      <c r="AB39" s="23">
        <f t="shared" si="53"/>
        <v>0</v>
      </c>
      <c r="AC39" s="23">
        <f t="shared" si="53"/>
        <v>0</v>
      </c>
      <c r="AD39" s="23">
        <f t="shared" si="53"/>
        <v>0</v>
      </c>
      <c r="AE39" s="23">
        <f t="shared" si="53"/>
        <v>0</v>
      </c>
      <c r="AF39" s="23">
        <f t="shared" si="53"/>
        <v>0</v>
      </c>
      <c r="AG39" s="23">
        <f t="shared" si="53"/>
        <v>0</v>
      </c>
      <c r="AH39" s="23">
        <f t="shared" si="53"/>
        <v>0</v>
      </c>
      <c r="AI39" s="23">
        <f t="shared" si="53"/>
        <v>0</v>
      </c>
      <c r="AJ39" s="23">
        <f t="shared" si="53"/>
        <v>0</v>
      </c>
      <c r="AK39" s="23">
        <f t="shared" si="53"/>
        <v>0</v>
      </c>
      <c r="AL39" s="23">
        <f t="shared" si="53"/>
        <v>0</v>
      </c>
      <c r="AM39" s="87" t="s">
        <v>104</v>
      </c>
    </row>
    <row r="40" spans="1:39" ht="15">
      <c r="A40" s="17"/>
      <c r="B40" s="7" t="s">
        <v>177</v>
      </c>
      <c r="C40" s="178">
        <v>0</v>
      </c>
      <c r="D40" s="31">
        <f>+C40</f>
        <v>0</v>
      </c>
      <c r="E40" s="31">
        <f t="shared" si="53"/>
        <v>0</v>
      </c>
      <c r="F40" s="31">
        <f t="shared" si="53"/>
        <v>0</v>
      </c>
      <c r="G40" s="31">
        <f t="shared" si="53"/>
        <v>0</v>
      </c>
      <c r="H40" s="31">
        <f t="shared" si="53"/>
        <v>0</v>
      </c>
      <c r="I40" s="31">
        <f t="shared" si="53"/>
        <v>0</v>
      </c>
      <c r="J40" s="31">
        <f t="shared" si="53"/>
        <v>0</v>
      </c>
      <c r="K40" s="31">
        <f t="shared" si="53"/>
        <v>0</v>
      </c>
      <c r="L40" s="31">
        <f t="shared" si="53"/>
        <v>0</v>
      </c>
      <c r="M40" s="31">
        <f t="shared" si="53"/>
        <v>0</v>
      </c>
      <c r="N40" s="31">
        <f t="shared" si="53"/>
        <v>0</v>
      </c>
      <c r="O40" s="31">
        <f t="shared" si="53"/>
        <v>0</v>
      </c>
      <c r="P40" s="31">
        <f t="shared" si="53"/>
        <v>0</v>
      </c>
      <c r="Q40" s="31">
        <f t="shared" si="53"/>
        <v>0</v>
      </c>
      <c r="R40" s="31">
        <f t="shared" si="53"/>
        <v>0</v>
      </c>
      <c r="S40" s="31">
        <f t="shared" si="53"/>
        <v>0</v>
      </c>
      <c r="T40" s="31">
        <f t="shared" si="53"/>
        <v>0</v>
      </c>
      <c r="U40" s="31">
        <f t="shared" si="53"/>
        <v>0</v>
      </c>
      <c r="V40" s="31">
        <f t="shared" si="53"/>
        <v>0</v>
      </c>
      <c r="W40" s="31">
        <f t="shared" si="53"/>
        <v>0</v>
      </c>
      <c r="X40" s="31">
        <f t="shared" si="53"/>
        <v>0</v>
      </c>
      <c r="Y40" s="31">
        <f t="shared" si="53"/>
        <v>0</v>
      </c>
      <c r="Z40" s="31">
        <f t="shared" si="53"/>
        <v>0</v>
      </c>
      <c r="AA40" s="31">
        <f t="shared" si="53"/>
        <v>0</v>
      </c>
      <c r="AB40" s="31">
        <f t="shared" si="53"/>
        <v>0</v>
      </c>
      <c r="AC40" s="31">
        <f t="shared" si="53"/>
        <v>0</v>
      </c>
      <c r="AD40" s="31">
        <f t="shared" si="53"/>
        <v>0</v>
      </c>
      <c r="AE40" s="31">
        <f t="shared" si="53"/>
        <v>0</v>
      </c>
      <c r="AF40" s="31">
        <f t="shared" si="53"/>
        <v>0</v>
      </c>
      <c r="AG40" s="31">
        <f t="shared" si="53"/>
        <v>0</v>
      </c>
      <c r="AH40" s="31">
        <f t="shared" si="53"/>
        <v>0</v>
      </c>
      <c r="AI40" s="31">
        <f t="shared" si="53"/>
        <v>0</v>
      </c>
      <c r="AJ40" s="31">
        <f t="shared" si="53"/>
        <v>0</v>
      </c>
      <c r="AK40" s="31">
        <f t="shared" si="53"/>
        <v>0</v>
      </c>
      <c r="AL40" s="31">
        <f t="shared" si="53"/>
        <v>0</v>
      </c>
      <c r="AM40" s="87" t="s">
        <v>104</v>
      </c>
    </row>
    <row r="41" spans="1:39" ht="15">
      <c r="A41" s="17" t="s">
        <v>156</v>
      </c>
      <c r="B41" s="7"/>
      <c r="C41" s="23">
        <f>SUM(C38:C40)</f>
        <v>0</v>
      </c>
      <c r="D41" s="23">
        <f t="shared" ref="D41:AL41" si="54">SUM(D38:D40)</f>
        <v>0</v>
      </c>
      <c r="E41" s="23">
        <f t="shared" si="54"/>
        <v>0</v>
      </c>
      <c r="F41" s="23">
        <f t="shared" si="54"/>
        <v>0</v>
      </c>
      <c r="G41" s="23">
        <f t="shared" si="54"/>
        <v>0</v>
      </c>
      <c r="H41" s="23">
        <f t="shared" si="54"/>
        <v>0</v>
      </c>
      <c r="I41" s="23">
        <f t="shared" si="54"/>
        <v>0</v>
      </c>
      <c r="J41" s="23">
        <f t="shared" si="54"/>
        <v>0</v>
      </c>
      <c r="K41" s="23">
        <f t="shared" si="54"/>
        <v>0</v>
      </c>
      <c r="L41" s="23">
        <f t="shared" si="54"/>
        <v>0</v>
      </c>
      <c r="M41" s="23">
        <f t="shared" si="54"/>
        <v>0</v>
      </c>
      <c r="N41" s="23">
        <f t="shared" si="54"/>
        <v>0</v>
      </c>
      <c r="O41" s="23">
        <f t="shared" si="54"/>
        <v>0</v>
      </c>
      <c r="P41" s="23">
        <f t="shared" si="54"/>
        <v>0</v>
      </c>
      <c r="Q41" s="23">
        <f t="shared" si="54"/>
        <v>0</v>
      </c>
      <c r="R41" s="23">
        <f t="shared" si="54"/>
        <v>0</v>
      </c>
      <c r="S41" s="23">
        <f t="shared" si="54"/>
        <v>0</v>
      </c>
      <c r="T41" s="23">
        <f t="shared" si="54"/>
        <v>0</v>
      </c>
      <c r="U41" s="23">
        <f t="shared" si="54"/>
        <v>0</v>
      </c>
      <c r="V41" s="23">
        <f t="shared" si="54"/>
        <v>0</v>
      </c>
      <c r="W41" s="23">
        <f t="shared" si="54"/>
        <v>0</v>
      </c>
      <c r="X41" s="23">
        <f t="shared" si="54"/>
        <v>0</v>
      </c>
      <c r="Y41" s="23">
        <f t="shared" si="54"/>
        <v>0</v>
      </c>
      <c r="Z41" s="23">
        <f t="shared" si="54"/>
        <v>0</v>
      </c>
      <c r="AA41" s="23">
        <f t="shared" si="54"/>
        <v>0</v>
      </c>
      <c r="AB41" s="23">
        <f t="shared" si="54"/>
        <v>0</v>
      </c>
      <c r="AC41" s="23">
        <f t="shared" si="54"/>
        <v>0</v>
      </c>
      <c r="AD41" s="23">
        <f t="shared" si="54"/>
        <v>0</v>
      </c>
      <c r="AE41" s="23">
        <f t="shared" si="54"/>
        <v>0</v>
      </c>
      <c r="AF41" s="23">
        <f t="shared" si="54"/>
        <v>0</v>
      </c>
      <c r="AG41" s="23">
        <f t="shared" si="54"/>
        <v>0</v>
      </c>
      <c r="AH41" s="23">
        <f t="shared" si="54"/>
        <v>0</v>
      </c>
      <c r="AI41" s="23">
        <f t="shared" si="54"/>
        <v>0</v>
      </c>
      <c r="AJ41" s="23">
        <f t="shared" si="54"/>
        <v>0</v>
      </c>
      <c r="AK41" s="23">
        <f t="shared" si="54"/>
        <v>0</v>
      </c>
      <c r="AL41" s="23">
        <f t="shared" si="54"/>
        <v>0</v>
      </c>
      <c r="AM41" s="87" t="s">
        <v>104</v>
      </c>
    </row>
    <row r="42" spans="1:39" ht="15">
      <c r="A42" s="17"/>
      <c r="B42" s="7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87" t="s">
        <v>104</v>
      </c>
    </row>
    <row r="43" spans="1:39" ht="15">
      <c r="A43" s="17" t="s">
        <v>157</v>
      </c>
      <c r="B43" s="7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87" t="s">
        <v>104</v>
      </c>
    </row>
    <row r="44" spans="1:39" ht="15">
      <c r="A44" s="17"/>
      <c r="B44" s="7" t="s">
        <v>123</v>
      </c>
      <c r="C44" s="178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87" t="s">
        <v>104</v>
      </c>
    </row>
    <row r="45" spans="1:39" ht="15">
      <c r="A45" s="17" t="s">
        <v>158</v>
      </c>
      <c r="B45" s="7"/>
      <c r="C45" s="23">
        <f>SUM(C44)</f>
        <v>0</v>
      </c>
      <c r="D45" s="23">
        <f t="shared" ref="D45:AL45" si="55">SUM(D44)</f>
        <v>0</v>
      </c>
      <c r="E45" s="23">
        <f t="shared" si="55"/>
        <v>0</v>
      </c>
      <c r="F45" s="23">
        <f t="shared" si="55"/>
        <v>0</v>
      </c>
      <c r="G45" s="23">
        <f t="shared" si="55"/>
        <v>0</v>
      </c>
      <c r="H45" s="23">
        <f t="shared" si="55"/>
        <v>0</v>
      </c>
      <c r="I45" s="23">
        <f t="shared" si="55"/>
        <v>0</v>
      </c>
      <c r="J45" s="23">
        <f t="shared" si="55"/>
        <v>0</v>
      </c>
      <c r="K45" s="23">
        <f t="shared" si="55"/>
        <v>0</v>
      </c>
      <c r="L45" s="23">
        <f t="shared" si="55"/>
        <v>0</v>
      </c>
      <c r="M45" s="23">
        <f t="shared" si="55"/>
        <v>0</v>
      </c>
      <c r="N45" s="23">
        <f t="shared" si="55"/>
        <v>0</v>
      </c>
      <c r="O45" s="23">
        <f t="shared" si="55"/>
        <v>0</v>
      </c>
      <c r="P45" s="23">
        <f t="shared" si="55"/>
        <v>0</v>
      </c>
      <c r="Q45" s="23">
        <f t="shared" si="55"/>
        <v>0</v>
      </c>
      <c r="R45" s="23">
        <f t="shared" si="55"/>
        <v>0</v>
      </c>
      <c r="S45" s="23">
        <f t="shared" si="55"/>
        <v>0</v>
      </c>
      <c r="T45" s="23">
        <f t="shared" si="55"/>
        <v>0</v>
      </c>
      <c r="U45" s="23">
        <f t="shared" si="55"/>
        <v>0</v>
      </c>
      <c r="V45" s="23">
        <f t="shared" si="55"/>
        <v>0</v>
      </c>
      <c r="W45" s="23">
        <f t="shared" si="55"/>
        <v>0</v>
      </c>
      <c r="X45" s="23">
        <f t="shared" si="55"/>
        <v>0</v>
      </c>
      <c r="Y45" s="23">
        <f t="shared" si="55"/>
        <v>0</v>
      </c>
      <c r="Z45" s="23">
        <f t="shared" si="55"/>
        <v>0</v>
      </c>
      <c r="AA45" s="23">
        <f t="shared" si="55"/>
        <v>0</v>
      </c>
      <c r="AB45" s="23">
        <f t="shared" si="55"/>
        <v>0</v>
      </c>
      <c r="AC45" s="23">
        <f t="shared" si="55"/>
        <v>0</v>
      </c>
      <c r="AD45" s="23">
        <f t="shared" si="55"/>
        <v>0</v>
      </c>
      <c r="AE45" s="23">
        <f t="shared" si="55"/>
        <v>0</v>
      </c>
      <c r="AF45" s="23">
        <f t="shared" si="55"/>
        <v>0</v>
      </c>
      <c r="AG45" s="23">
        <f t="shared" si="55"/>
        <v>0</v>
      </c>
      <c r="AH45" s="23">
        <f t="shared" si="55"/>
        <v>0</v>
      </c>
      <c r="AI45" s="23">
        <f t="shared" si="55"/>
        <v>0</v>
      </c>
      <c r="AJ45" s="23">
        <f t="shared" si="55"/>
        <v>0</v>
      </c>
      <c r="AK45" s="23">
        <f t="shared" si="55"/>
        <v>0</v>
      </c>
      <c r="AL45" s="23">
        <f t="shared" si="55"/>
        <v>0</v>
      </c>
      <c r="AM45" s="87" t="s">
        <v>104</v>
      </c>
    </row>
    <row r="46" spans="1:39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87" t="s">
        <v>104</v>
      </c>
    </row>
    <row r="47" spans="1:39" ht="16">
      <c r="A47" s="164" t="s">
        <v>240</v>
      </c>
      <c r="C47" s="23">
        <f>+C28+C41+C45</f>
        <v>0</v>
      </c>
      <c r="D47" s="23">
        <f t="shared" ref="D47:AL47" si="56">+D28+D41+D45</f>
        <v>0</v>
      </c>
      <c r="E47" s="23">
        <f t="shared" si="56"/>
        <v>0</v>
      </c>
      <c r="F47" s="23">
        <f t="shared" si="56"/>
        <v>0</v>
      </c>
      <c r="G47" s="23">
        <f t="shared" si="56"/>
        <v>0</v>
      </c>
      <c r="H47" s="23">
        <f t="shared" si="56"/>
        <v>0</v>
      </c>
      <c r="I47" s="23">
        <f t="shared" si="56"/>
        <v>0</v>
      </c>
      <c r="J47" s="23">
        <f t="shared" si="56"/>
        <v>0</v>
      </c>
      <c r="K47" s="23">
        <f t="shared" si="56"/>
        <v>0</v>
      </c>
      <c r="L47" s="23">
        <f t="shared" si="56"/>
        <v>0</v>
      </c>
      <c r="M47" s="23">
        <f t="shared" si="56"/>
        <v>0</v>
      </c>
      <c r="N47" s="23">
        <f t="shared" si="56"/>
        <v>0</v>
      </c>
      <c r="O47" s="23">
        <f t="shared" si="56"/>
        <v>0</v>
      </c>
      <c r="P47" s="23">
        <f t="shared" si="56"/>
        <v>0</v>
      </c>
      <c r="Q47" s="23">
        <f t="shared" si="56"/>
        <v>0</v>
      </c>
      <c r="R47" s="23">
        <f t="shared" si="56"/>
        <v>0</v>
      </c>
      <c r="S47" s="23">
        <f t="shared" si="56"/>
        <v>0</v>
      </c>
      <c r="T47" s="23">
        <f t="shared" si="56"/>
        <v>0</v>
      </c>
      <c r="U47" s="23">
        <f t="shared" si="56"/>
        <v>0</v>
      </c>
      <c r="V47" s="23">
        <f t="shared" si="56"/>
        <v>0</v>
      </c>
      <c r="W47" s="23">
        <f t="shared" si="56"/>
        <v>0</v>
      </c>
      <c r="X47" s="23">
        <f t="shared" si="56"/>
        <v>0</v>
      </c>
      <c r="Y47" s="23">
        <f t="shared" si="56"/>
        <v>0</v>
      </c>
      <c r="Z47" s="23">
        <f t="shared" si="56"/>
        <v>0</v>
      </c>
      <c r="AA47" s="23">
        <f t="shared" si="56"/>
        <v>0</v>
      </c>
      <c r="AB47" s="23">
        <f t="shared" si="56"/>
        <v>0</v>
      </c>
      <c r="AC47" s="23">
        <f t="shared" si="56"/>
        <v>0</v>
      </c>
      <c r="AD47" s="23">
        <f t="shared" si="56"/>
        <v>0</v>
      </c>
      <c r="AE47" s="23">
        <f t="shared" si="56"/>
        <v>0</v>
      </c>
      <c r="AF47" s="23">
        <f t="shared" si="56"/>
        <v>0</v>
      </c>
      <c r="AG47" s="23">
        <f t="shared" si="56"/>
        <v>0</v>
      </c>
      <c r="AH47" s="23">
        <f t="shared" si="56"/>
        <v>0</v>
      </c>
      <c r="AI47" s="23">
        <f t="shared" si="56"/>
        <v>0</v>
      </c>
      <c r="AJ47" s="23">
        <f t="shared" si="56"/>
        <v>0</v>
      </c>
      <c r="AK47" s="23">
        <f t="shared" si="56"/>
        <v>0</v>
      </c>
      <c r="AL47" s="23">
        <f t="shared" si="56"/>
        <v>0</v>
      </c>
      <c r="AM47" s="87" t="s">
        <v>104</v>
      </c>
    </row>
    <row r="48" spans="1:39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87" t="s">
        <v>104</v>
      </c>
    </row>
    <row r="49" spans="1:39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87" t="s">
        <v>104</v>
      </c>
    </row>
    <row r="50" spans="1:39" ht="38.25" customHeight="1">
      <c r="A50" s="198" t="s">
        <v>171</v>
      </c>
      <c r="B50" s="197"/>
      <c r="C50" s="23">
        <f t="shared" ref="C50:AL50" si="57">SUM(C6:C24,C25:C27)</f>
        <v>0</v>
      </c>
      <c r="D50" s="23">
        <f t="shared" si="57"/>
        <v>0</v>
      </c>
      <c r="E50" s="23">
        <f t="shared" si="57"/>
        <v>0</v>
      </c>
      <c r="F50" s="23">
        <f t="shared" si="57"/>
        <v>0</v>
      </c>
      <c r="G50" s="23">
        <f t="shared" si="57"/>
        <v>0</v>
      </c>
      <c r="H50" s="23">
        <f t="shared" si="57"/>
        <v>0</v>
      </c>
      <c r="I50" s="23">
        <f t="shared" si="57"/>
        <v>0</v>
      </c>
      <c r="J50" s="23">
        <f t="shared" si="57"/>
        <v>0</v>
      </c>
      <c r="K50" s="23">
        <f t="shared" si="57"/>
        <v>0</v>
      </c>
      <c r="L50" s="23">
        <f t="shared" si="57"/>
        <v>0</v>
      </c>
      <c r="M50" s="23">
        <f t="shared" si="57"/>
        <v>0</v>
      </c>
      <c r="N50" s="23">
        <f t="shared" si="57"/>
        <v>0</v>
      </c>
      <c r="O50" s="23">
        <f t="shared" si="57"/>
        <v>0</v>
      </c>
      <c r="P50" s="23">
        <f t="shared" si="57"/>
        <v>0</v>
      </c>
      <c r="Q50" s="23">
        <f t="shared" si="57"/>
        <v>0</v>
      </c>
      <c r="R50" s="23">
        <f t="shared" si="57"/>
        <v>0</v>
      </c>
      <c r="S50" s="23">
        <f t="shared" si="57"/>
        <v>0</v>
      </c>
      <c r="T50" s="23">
        <f t="shared" si="57"/>
        <v>0</v>
      </c>
      <c r="U50" s="23">
        <f t="shared" si="57"/>
        <v>0</v>
      </c>
      <c r="V50" s="23">
        <f t="shared" si="57"/>
        <v>0</v>
      </c>
      <c r="W50" s="23">
        <f t="shared" si="57"/>
        <v>0</v>
      </c>
      <c r="X50" s="23">
        <f t="shared" si="57"/>
        <v>0</v>
      </c>
      <c r="Y50" s="23">
        <f t="shared" si="57"/>
        <v>0</v>
      </c>
      <c r="Z50" s="23">
        <f t="shared" si="57"/>
        <v>0</v>
      </c>
      <c r="AA50" s="23">
        <f t="shared" si="57"/>
        <v>0</v>
      </c>
      <c r="AB50" s="23">
        <f t="shared" si="57"/>
        <v>0</v>
      </c>
      <c r="AC50" s="23">
        <f t="shared" si="57"/>
        <v>0</v>
      </c>
      <c r="AD50" s="23">
        <f t="shared" si="57"/>
        <v>0</v>
      </c>
      <c r="AE50" s="23">
        <f t="shared" si="57"/>
        <v>0</v>
      </c>
      <c r="AF50" s="23">
        <f t="shared" si="57"/>
        <v>0</v>
      </c>
      <c r="AG50" s="23">
        <f t="shared" si="57"/>
        <v>0</v>
      </c>
      <c r="AH50" s="23">
        <f t="shared" si="57"/>
        <v>0</v>
      </c>
      <c r="AI50" s="23">
        <f t="shared" si="57"/>
        <v>0</v>
      </c>
      <c r="AJ50" s="23">
        <f t="shared" si="57"/>
        <v>0</v>
      </c>
      <c r="AK50" s="23">
        <f t="shared" si="57"/>
        <v>0</v>
      </c>
      <c r="AL50" s="23">
        <f t="shared" si="57"/>
        <v>0</v>
      </c>
      <c r="AM50" s="87" t="s">
        <v>104</v>
      </c>
    </row>
    <row r="51" spans="1:39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9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 spans="1:39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1:39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9"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</row>
    <row r="56" spans="1:39"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</row>
    <row r="57" spans="1:39"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39"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  <row r="59" spans="1:39"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9"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</row>
    <row r="61" spans="1:39"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</row>
    <row r="62" spans="1:39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</row>
    <row r="63" spans="1:39"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</row>
    <row r="64" spans="1:39"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</row>
    <row r="65" spans="3:38"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</row>
    <row r="66" spans="3:38"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</row>
    <row r="67" spans="3:38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</row>
    <row r="68" spans="3:38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</row>
    <row r="69" spans="3:38"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</row>
    <row r="70" spans="3:38"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</row>
    <row r="71" spans="3:38"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</row>
    <row r="72" spans="3:38"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</row>
    <row r="73" spans="3:38"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</row>
    <row r="74" spans="3:38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</row>
    <row r="75" spans="3:38"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</row>
    <row r="76" spans="3:38"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</row>
    <row r="77" spans="3:38"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</row>
    <row r="78" spans="3:38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</row>
    <row r="79" spans="3:38"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</row>
    <row r="80" spans="3:38"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</row>
    <row r="81" spans="3:38"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</row>
    <row r="82" spans="3:38"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</row>
    <row r="83" spans="3:38"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</row>
    <row r="84" spans="3:38"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</row>
    <row r="85" spans="3:38"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</row>
    <row r="86" spans="3:38"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</row>
    <row r="87" spans="3:38"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</row>
    <row r="88" spans="3:38"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</row>
    <row r="89" spans="3:38"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</row>
    <row r="90" spans="3:38"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</row>
  </sheetData>
  <sheetCalcPr fullCalcOnLoad="1"/>
  <mergeCells count="2">
    <mergeCell ref="A50:B50"/>
    <mergeCell ref="A1:D1"/>
  </mergeCells>
  <phoneticPr fontId="4" type="noConversion"/>
  <pageMargins left="0.75" right="0.75" top="1" bottom="1" header="0.5" footer="0.5"/>
  <headerFooter alignWithMargins="0">
    <oddFooter>&amp;LFinance Without Fear - Business Forecasting Model &amp;R(c) 2011 - Institute for Finance and Entrepreneurship</oddFooter>
  </headerFooter>
  <rowBreaks count="1" manualBreakCount="1">
    <brk id="47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rgb="FFFFFF00"/>
  </sheetPr>
  <dimension ref="A1:BY160"/>
  <sheetViews>
    <sheetView zoomScaleNormal="85" zoomScalePageLayoutView="85" workbookViewId="0">
      <pane xSplit="3" ySplit="5" topLeftCell="E6" activePane="bottomRight" state="frozen"/>
      <selection activeCell="D2" sqref="D2:K2"/>
      <selection pane="topRight" activeCell="D2" sqref="D2:K2"/>
      <selection pane="bottomLeft" activeCell="D2" sqref="D2:K2"/>
      <selection pane="bottomRight" activeCell="C9" sqref="C9"/>
    </sheetView>
  </sheetViews>
  <sheetFormatPr baseColWidth="10" defaultColWidth="11" defaultRowHeight="13"/>
  <cols>
    <col min="1" max="1" width="4.42578125" customWidth="1"/>
    <col min="2" max="2" width="27.28515625" customWidth="1"/>
    <col min="3" max="10" width="11.5703125" customWidth="1"/>
    <col min="11" max="37" width="11.5703125" hidden="1" customWidth="1"/>
    <col min="38" max="38" width="11.5703125" customWidth="1"/>
    <col min="39" max="39" width="2.28515625" customWidth="1"/>
    <col min="40" max="40" width="3.140625" customWidth="1"/>
    <col min="41" max="76" width="9.5703125" customWidth="1"/>
    <col min="77" max="82" width="7.28515625" customWidth="1"/>
  </cols>
  <sheetData>
    <row r="1" spans="1:46" s="189" customFormat="1">
      <c r="A1" s="191" t="s">
        <v>165</v>
      </c>
      <c r="B1" s="191"/>
      <c r="C1" s="191"/>
      <c r="D1" s="191"/>
    </row>
    <row r="2" spans="1:46" s="189" customFormat="1"/>
    <row r="3" spans="1:46" ht="25">
      <c r="A3" s="118" t="s">
        <v>106</v>
      </c>
    </row>
    <row r="4" spans="1:46">
      <c r="A4" s="3" t="str">
        <f>+'Startup Expenses'!A4</f>
        <v>Enter Company Name Here</v>
      </c>
      <c r="C4" s="189"/>
      <c r="D4" s="189"/>
      <c r="E4" s="189"/>
      <c r="F4" s="189"/>
      <c r="G4" s="189"/>
      <c r="H4" s="189"/>
      <c r="I4" s="189"/>
      <c r="J4" s="189"/>
    </row>
    <row r="5" spans="1:46">
      <c r="A5" s="1"/>
      <c r="B5" s="2"/>
    </row>
    <row r="6" spans="1:46">
      <c r="A6" s="4" t="s">
        <v>193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6"/>
      <c r="AN6" s="7"/>
      <c r="AO6" s="7"/>
      <c r="AP6" s="7"/>
      <c r="AQ6" s="7"/>
      <c r="AR6" s="7"/>
      <c r="AS6" s="7"/>
      <c r="AT6" s="7"/>
    </row>
    <row r="7" spans="1:46">
      <c r="A7" s="183" t="s">
        <v>195</v>
      </c>
      <c r="B7" s="184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8"/>
      <c r="AN7" s="7"/>
      <c r="AO7" s="7"/>
      <c r="AP7" s="7"/>
      <c r="AQ7" s="7"/>
      <c r="AR7" s="7"/>
      <c r="AS7" s="7"/>
      <c r="AT7" s="7"/>
    </row>
    <row r="8" spans="1:46">
      <c r="A8" s="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8"/>
      <c r="AN8" s="7"/>
      <c r="AO8" s="7"/>
      <c r="AP8" s="7"/>
      <c r="AQ8" s="7"/>
      <c r="AR8" s="7"/>
      <c r="AS8" s="7"/>
      <c r="AT8" s="7"/>
    </row>
    <row r="9" spans="1:46">
      <c r="A9" s="9" t="s">
        <v>253</v>
      </c>
      <c r="B9" s="7"/>
      <c r="C9" s="179">
        <v>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8"/>
      <c r="AN9" s="7"/>
      <c r="AO9" s="7"/>
      <c r="AP9" s="7"/>
      <c r="AQ9" s="7"/>
      <c r="AR9" s="7"/>
      <c r="AS9" s="7"/>
      <c r="AT9" s="7"/>
    </row>
    <row r="10" spans="1:46" ht="25.5" customHeight="1">
      <c r="A10" s="199" t="s">
        <v>55</v>
      </c>
      <c r="B10" s="200"/>
      <c r="C10" s="10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7"/>
      <c r="AO10" s="7"/>
      <c r="AP10" s="7"/>
      <c r="AQ10" s="7"/>
      <c r="AR10" s="7"/>
      <c r="AS10" s="7"/>
      <c r="AT10" s="7"/>
    </row>
    <row r="11" spans="1:46">
      <c r="A11" s="9"/>
      <c r="B11" s="7" t="s">
        <v>198</v>
      </c>
      <c r="C11" s="179">
        <v>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8"/>
      <c r="AN11" s="7"/>
      <c r="AO11" s="7"/>
      <c r="AP11" s="7"/>
      <c r="AQ11" s="7"/>
      <c r="AR11" s="7"/>
      <c r="AS11" s="7"/>
      <c r="AT11" s="7"/>
    </row>
    <row r="12" spans="1:46">
      <c r="A12" s="9"/>
      <c r="B12" s="7" t="s">
        <v>199</v>
      </c>
      <c r="C12" s="179"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8"/>
      <c r="AN12" s="7"/>
      <c r="AO12" s="7"/>
      <c r="AP12" s="7"/>
      <c r="AQ12" s="7"/>
      <c r="AR12" s="7"/>
      <c r="AS12" s="7"/>
      <c r="AT12" s="7"/>
    </row>
    <row r="13" spans="1:46">
      <c r="A13" s="9"/>
      <c r="B13" s="7" t="s">
        <v>259</v>
      </c>
      <c r="C13" s="179">
        <v>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8"/>
      <c r="AN13" s="7"/>
      <c r="AO13" s="7"/>
      <c r="AP13" s="7"/>
      <c r="AQ13" s="7"/>
      <c r="AR13" s="7"/>
      <c r="AS13" s="7"/>
      <c r="AT13" s="7"/>
    </row>
    <row r="14" spans="1:46">
      <c r="A14" s="9" t="s">
        <v>43</v>
      </c>
      <c r="B14" s="7"/>
      <c r="C14" s="15">
        <f>SUM(C11:C13)</f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8"/>
      <c r="AN14" s="7"/>
      <c r="AO14" s="7"/>
      <c r="AP14" s="7"/>
      <c r="AQ14" s="7"/>
      <c r="AR14" s="7"/>
      <c r="AS14" s="7"/>
      <c r="AT14" s="7"/>
    </row>
    <row r="15" spans="1:46" ht="14" thickBot="1">
      <c r="A15" s="9" t="s">
        <v>121</v>
      </c>
      <c r="B15" s="7"/>
      <c r="C15" s="16">
        <f>C9-C14</f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8"/>
      <c r="AN15" s="7"/>
      <c r="AO15" s="7"/>
      <c r="AP15" s="7"/>
      <c r="AQ15" s="7"/>
      <c r="AR15" s="7"/>
      <c r="AS15" s="7"/>
      <c r="AT15" s="7"/>
    </row>
    <row r="16" spans="1:46">
      <c r="A16" s="9"/>
      <c r="B16" s="7"/>
      <c r="C16" s="10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8"/>
      <c r="AN16" s="7"/>
      <c r="AO16" s="7"/>
      <c r="AP16" s="7"/>
      <c r="AQ16" s="7"/>
      <c r="AR16" s="7"/>
      <c r="AS16" s="7"/>
      <c r="AT16" s="7"/>
    </row>
    <row r="17" spans="1:77">
      <c r="A17" s="9" t="s">
        <v>179</v>
      </c>
      <c r="B17" s="7"/>
      <c r="C17" s="11">
        <f>IF(C9&gt;0,+C15/C9,0%)</f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8"/>
      <c r="AN17" s="7"/>
      <c r="AO17" s="7"/>
      <c r="AP17" s="7"/>
      <c r="AQ17" s="7"/>
      <c r="AR17" s="7"/>
      <c r="AS17" s="7"/>
      <c r="AT17" s="7"/>
    </row>
    <row r="18" spans="1:77">
      <c r="A18" s="9"/>
      <c r="B18" s="7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8"/>
      <c r="AN18" s="7"/>
      <c r="AO18" s="110" t="s">
        <v>60</v>
      </c>
      <c r="AP18" s="7"/>
      <c r="AQ18" s="7"/>
      <c r="AR18" s="7"/>
      <c r="AS18" s="7"/>
      <c r="AT18" s="7"/>
    </row>
    <row r="19" spans="1:77">
      <c r="A19" s="9" t="s">
        <v>196</v>
      </c>
      <c r="B19" s="7"/>
      <c r="C19" s="20" t="s">
        <v>230</v>
      </c>
      <c r="D19" s="20" t="s">
        <v>230</v>
      </c>
      <c r="E19" s="20" t="s">
        <v>230</v>
      </c>
      <c r="F19" s="20" t="s">
        <v>230</v>
      </c>
      <c r="G19" s="20" t="s">
        <v>230</v>
      </c>
      <c r="H19" s="20" t="s">
        <v>230</v>
      </c>
      <c r="I19" s="20" t="s">
        <v>122</v>
      </c>
      <c r="J19" s="20" t="s">
        <v>122</v>
      </c>
      <c r="K19" s="20" t="s">
        <v>122</v>
      </c>
      <c r="L19" s="20" t="s">
        <v>122</v>
      </c>
      <c r="M19" s="20" t="s">
        <v>122</v>
      </c>
      <c r="N19" s="20" t="s">
        <v>122</v>
      </c>
      <c r="O19" s="20" t="s">
        <v>122</v>
      </c>
      <c r="P19" s="20" t="s">
        <v>122</v>
      </c>
      <c r="Q19" s="20" t="s">
        <v>122</v>
      </c>
      <c r="R19" s="20" t="s">
        <v>122</v>
      </c>
      <c r="S19" s="20" t="s">
        <v>122</v>
      </c>
      <c r="T19" s="20" t="s">
        <v>122</v>
      </c>
      <c r="U19" s="20" t="s">
        <v>122</v>
      </c>
      <c r="V19" s="20" t="s">
        <v>122</v>
      </c>
      <c r="W19" s="20" t="s">
        <v>122</v>
      </c>
      <c r="X19" s="20" t="s">
        <v>122</v>
      </c>
      <c r="Y19" s="20" t="s">
        <v>122</v>
      </c>
      <c r="Z19" s="20" t="s">
        <v>122</v>
      </c>
      <c r="AA19" s="20" t="s">
        <v>122</v>
      </c>
      <c r="AB19" s="20" t="s">
        <v>122</v>
      </c>
      <c r="AC19" s="20" t="s">
        <v>122</v>
      </c>
      <c r="AD19" s="20" t="s">
        <v>122</v>
      </c>
      <c r="AE19" s="20" t="s">
        <v>122</v>
      </c>
      <c r="AF19" s="20" t="s">
        <v>122</v>
      </c>
      <c r="AG19" s="20" t="s">
        <v>122</v>
      </c>
      <c r="AH19" s="20" t="s">
        <v>122</v>
      </c>
      <c r="AI19" s="20" t="s">
        <v>122</v>
      </c>
      <c r="AJ19" s="20" t="s">
        <v>122</v>
      </c>
      <c r="AK19" s="20" t="s">
        <v>122</v>
      </c>
      <c r="AL19" s="20" t="s">
        <v>122</v>
      </c>
      <c r="AM19" s="8"/>
      <c r="AN19" s="7"/>
      <c r="AO19" s="20" t="s">
        <v>122</v>
      </c>
      <c r="AP19" s="20" t="s">
        <v>122</v>
      </c>
      <c r="AQ19" s="20" t="s">
        <v>122</v>
      </c>
      <c r="AR19" s="20" t="s">
        <v>122</v>
      </c>
      <c r="AS19" s="20" t="s">
        <v>122</v>
      </c>
      <c r="AT19" s="20" t="s">
        <v>122</v>
      </c>
      <c r="AU19" s="21" t="s">
        <v>122</v>
      </c>
      <c r="AV19" s="21" t="s">
        <v>122</v>
      </c>
      <c r="AW19" s="21" t="s">
        <v>122</v>
      </c>
      <c r="AX19" s="21" t="s">
        <v>122</v>
      </c>
      <c r="AY19" s="21" t="s">
        <v>122</v>
      </c>
      <c r="AZ19" s="21" t="s">
        <v>122</v>
      </c>
      <c r="BA19" s="21" t="s">
        <v>122</v>
      </c>
      <c r="BB19" s="21" t="s">
        <v>122</v>
      </c>
      <c r="BC19" s="21" t="s">
        <v>122</v>
      </c>
      <c r="BD19" s="21" t="s">
        <v>122</v>
      </c>
      <c r="BE19" s="21" t="s">
        <v>122</v>
      </c>
      <c r="BF19" s="21" t="s">
        <v>122</v>
      </c>
      <c r="BG19" s="21" t="s">
        <v>122</v>
      </c>
      <c r="BH19" s="21" t="s">
        <v>122</v>
      </c>
      <c r="BI19" s="21" t="s">
        <v>122</v>
      </c>
      <c r="BJ19" s="21" t="s">
        <v>122</v>
      </c>
      <c r="BK19" s="21" t="s">
        <v>122</v>
      </c>
      <c r="BL19" s="21" t="s">
        <v>122</v>
      </c>
      <c r="BM19" s="21" t="s">
        <v>122</v>
      </c>
      <c r="BN19" s="21" t="s">
        <v>122</v>
      </c>
      <c r="BO19" s="21" t="s">
        <v>122</v>
      </c>
      <c r="BP19" s="21" t="s">
        <v>122</v>
      </c>
      <c r="BQ19" s="21" t="s">
        <v>122</v>
      </c>
      <c r="BR19" s="21" t="s">
        <v>122</v>
      </c>
      <c r="BS19" s="21" t="s">
        <v>122</v>
      </c>
      <c r="BT19" s="21" t="s">
        <v>122</v>
      </c>
      <c r="BU19" s="21" t="s">
        <v>122</v>
      </c>
      <c r="BV19" s="21" t="s">
        <v>122</v>
      </c>
      <c r="BW19" s="21" t="s">
        <v>122</v>
      </c>
      <c r="BX19" s="21" t="s">
        <v>122</v>
      </c>
      <c r="BY19" s="2"/>
    </row>
    <row r="20" spans="1:77">
      <c r="A20" s="9"/>
      <c r="B20" s="7"/>
      <c r="C20" s="20">
        <v>1</v>
      </c>
      <c r="D20" s="20">
        <v>2</v>
      </c>
      <c r="E20" s="20">
        <v>3</v>
      </c>
      <c r="F20" s="20">
        <v>4</v>
      </c>
      <c r="G20" s="20">
        <v>5</v>
      </c>
      <c r="H20" s="20">
        <v>6</v>
      </c>
      <c r="I20" s="20">
        <v>7</v>
      </c>
      <c r="J20" s="20">
        <v>8</v>
      </c>
      <c r="K20" s="20">
        <v>9</v>
      </c>
      <c r="L20" s="20">
        <v>10</v>
      </c>
      <c r="M20" s="20">
        <v>11</v>
      </c>
      <c r="N20" s="20">
        <v>12</v>
      </c>
      <c r="O20" s="20">
        <v>13</v>
      </c>
      <c r="P20" s="20">
        <v>14</v>
      </c>
      <c r="Q20" s="20">
        <v>15</v>
      </c>
      <c r="R20" s="20">
        <v>16</v>
      </c>
      <c r="S20" s="20">
        <v>17</v>
      </c>
      <c r="T20" s="20">
        <v>18</v>
      </c>
      <c r="U20" s="20">
        <v>19</v>
      </c>
      <c r="V20" s="20">
        <v>20</v>
      </c>
      <c r="W20" s="20">
        <v>21</v>
      </c>
      <c r="X20" s="20">
        <v>22</v>
      </c>
      <c r="Y20" s="20">
        <v>23</v>
      </c>
      <c r="Z20" s="20">
        <v>24</v>
      </c>
      <c r="AA20" s="20">
        <v>25</v>
      </c>
      <c r="AB20" s="20">
        <v>26</v>
      </c>
      <c r="AC20" s="20">
        <v>27</v>
      </c>
      <c r="AD20" s="20">
        <v>28</v>
      </c>
      <c r="AE20" s="20">
        <v>29</v>
      </c>
      <c r="AF20" s="20">
        <v>30</v>
      </c>
      <c r="AG20" s="20">
        <v>31</v>
      </c>
      <c r="AH20" s="20">
        <v>32</v>
      </c>
      <c r="AI20" s="20">
        <v>33</v>
      </c>
      <c r="AJ20" s="20">
        <v>34</v>
      </c>
      <c r="AK20" s="20">
        <v>35</v>
      </c>
      <c r="AL20" s="20">
        <v>36</v>
      </c>
      <c r="AM20" s="8"/>
      <c r="AN20" s="7"/>
      <c r="AO20" s="20">
        <v>1</v>
      </c>
      <c r="AP20" s="20">
        <v>2</v>
      </c>
      <c r="AQ20" s="20">
        <v>3</v>
      </c>
      <c r="AR20" s="20">
        <v>4</v>
      </c>
      <c r="AS20" s="20">
        <v>5</v>
      </c>
      <c r="AT20" s="20">
        <v>6</v>
      </c>
      <c r="AU20" s="2">
        <v>7</v>
      </c>
      <c r="AV20" s="2">
        <f>+AU20+1</f>
        <v>8</v>
      </c>
      <c r="AW20" s="2">
        <f t="shared" ref="AW20:BX20" si="0">+AV20+1</f>
        <v>9</v>
      </c>
      <c r="AX20" s="2">
        <f t="shared" si="0"/>
        <v>10</v>
      </c>
      <c r="AY20" s="2">
        <f t="shared" si="0"/>
        <v>11</v>
      </c>
      <c r="AZ20" s="2">
        <f t="shared" si="0"/>
        <v>12</v>
      </c>
      <c r="BA20" s="2">
        <f t="shared" si="0"/>
        <v>13</v>
      </c>
      <c r="BB20" s="2">
        <f t="shared" si="0"/>
        <v>14</v>
      </c>
      <c r="BC20" s="2">
        <f t="shared" si="0"/>
        <v>15</v>
      </c>
      <c r="BD20" s="2">
        <f t="shared" si="0"/>
        <v>16</v>
      </c>
      <c r="BE20" s="2">
        <f t="shared" si="0"/>
        <v>17</v>
      </c>
      <c r="BF20" s="2">
        <f t="shared" si="0"/>
        <v>18</v>
      </c>
      <c r="BG20" s="2">
        <f t="shared" si="0"/>
        <v>19</v>
      </c>
      <c r="BH20" s="2">
        <f t="shared" si="0"/>
        <v>20</v>
      </c>
      <c r="BI20" s="2">
        <f t="shared" si="0"/>
        <v>21</v>
      </c>
      <c r="BJ20" s="2">
        <f t="shared" si="0"/>
        <v>22</v>
      </c>
      <c r="BK20" s="2">
        <f t="shared" si="0"/>
        <v>23</v>
      </c>
      <c r="BL20" s="2">
        <f t="shared" si="0"/>
        <v>24</v>
      </c>
      <c r="BM20" s="2">
        <f t="shared" si="0"/>
        <v>25</v>
      </c>
      <c r="BN20" s="2">
        <f t="shared" si="0"/>
        <v>26</v>
      </c>
      <c r="BO20" s="2">
        <f t="shared" si="0"/>
        <v>27</v>
      </c>
      <c r="BP20" s="2">
        <f t="shared" si="0"/>
        <v>28</v>
      </c>
      <c r="BQ20" s="2">
        <f t="shared" si="0"/>
        <v>29</v>
      </c>
      <c r="BR20" s="2">
        <f t="shared" si="0"/>
        <v>30</v>
      </c>
      <c r="BS20" s="2">
        <f t="shared" si="0"/>
        <v>31</v>
      </c>
      <c r="BT20" s="2">
        <f t="shared" si="0"/>
        <v>32</v>
      </c>
      <c r="BU20" s="2">
        <f t="shared" si="0"/>
        <v>33</v>
      </c>
      <c r="BV20" s="2">
        <f t="shared" si="0"/>
        <v>34</v>
      </c>
      <c r="BW20" s="2">
        <f t="shared" si="0"/>
        <v>35</v>
      </c>
      <c r="BX20" s="2">
        <f t="shared" si="0"/>
        <v>36</v>
      </c>
      <c r="BY20" s="2"/>
    </row>
    <row r="21" spans="1:77" ht="29.25" customHeight="1">
      <c r="A21" s="201" t="s">
        <v>233</v>
      </c>
      <c r="B21" s="200"/>
      <c r="C21" s="1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8"/>
      <c r="AN21" s="7"/>
      <c r="AO21" s="7"/>
      <c r="AP21" s="7"/>
      <c r="AQ21" s="7"/>
      <c r="AR21" s="7"/>
      <c r="AS21" s="7"/>
      <c r="AT21" s="7"/>
    </row>
    <row r="22" spans="1:77" ht="26">
      <c r="A22" s="9"/>
      <c r="B22" s="22" t="s">
        <v>266</v>
      </c>
      <c r="C22" s="180">
        <v>0</v>
      </c>
      <c r="D22" s="180">
        <f t="shared" ref="D22" si="1">+C22</f>
        <v>0</v>
      </c>
      <c r="E22" s="180">
        <f t="shared" ref="E22" si="2">+D22</f>
        <v>0</v>
      </c>
      <c r="F22" s="180">
        <f t="shared" ref="F22" si="3">+E22</f>
        <v>0</v>
      </c>
      <c r="G22" s="180">
        <f t="shared" ref="G22" si="4">+F22</f>
        <v>0</v>
      </c>
      <c r="H22" s="180">
        <f t="shared" ref="H22" si="5">+G22</f>
        <v>0</v>
      </c>
      <c r="I22" s="180">
        <f t="shared" ref="I22" si="6">+H22</f>
        <v>0</v>
      </c>
      <c r="J22" s="180">
        <f t="shared" ref="J22" si="7">+I22</f>
        <v>0</v>
      </c>
      <c r="K22" s="180">
        <f t="shared" ref="K22" si="8">+J22</f>
        <v>0</v>
      </c>
      <c r="L22" s="180">
        <f t="shared" ref="L22" si="9">+K22</f>
        <v>0</v>
      </c>
      <c r="M22" s="180">
        <f t="shared" ref="M22" si="10">+L22</f>
        <v>0</v>
      </c>
      <c r="N22" s="180">
        <f t="shared" ref="N22" si="11">+M22</f>
        <v>0</v>
      </c>
      <c r="O22" s="180">
        <f t="shared" ref="O22" si="12">+N22</f>
        <v>0</v>
      </c>
      <c r="P22" s="180">
        <f t="shared" ref="P22" si="13">+O22</f>
        <v>0</v>
      </c>
      <c r="Q22" s="180">
        <f t="shared" ref="Q22" si="14">+P22</f>
        <v>0</v>
      </c>
      <c r="R22" s="180">
        <f t="shared" ref="R22" si="15">+Q22</f>
        <v>0</v>
      </c>
      <c r="S22" s="180">
        <f t="shared" ref="S22" si="16">+R22</f>
        <v>0</v>
      </c>
      <c r="T22" s="180">
        <f t="shared" ref="T22" si="17">+S22</f>
        <v>0</v>
      </c>
      <c r="U22" s="180">
        <f t="shared" ref="U22" si="18">+T22</f>
        <v>0</v>
      </c>
      <c r="V22" s="180">
        <f t="shared" ref="V22" si="19">+U22</f>
        <v>0</v>
      </c>
      <c r="W22" s="180">
        <f t="shared" ref="W22" si="20">+V22</f>
        <v>0</v>
      </c>
      <c r="X22" s="180">
        <f t="shared" ref="X22" si="21">+W22</f>
        <v>0</v>
      </c>
      <c r="Y22" s="180">
        <f t="shared" ref="Y22" si="22">+X22</f>
        <v>0</v>
      </c>
      <c r="Z22" s="180">
        <f t="shared" ref="Z22" si="23">+Y22</f>
        <v>0</v>
      </c>
      <c r="AA22" s="180">
        <f t="shared" ref="AA22" si="24">+Z22</f>
        <v>0</v>
      </c>
      <c r="AB22" s="180">
        <f t="shared" ref="AB22" si="25">+AA22</f>
        <v>0</v>
      </c>
      <c r="AC22" s="180">
        <f t="shared" ref="AC22" si="26">+AB22</f>
        <v>0</v>
      </c>
      <c r="AD22" s="180">
        <f t="shared" ref="AD22" si="27">+AC22</f>
        <v>0</v>
      </c>
      <c r="AE22" s="180">
        <f t="shared" ref="AE22" si="28">+AD22</f>
        <v>0</v>
      </c>
      <c r="AF22" s="180">
        <f t="shared" ref="AF22" si="29">+AE22</f>
        <v>0</v>
      </c>
      <c r="AG22" s="180">
        <f t="shared" ref="AG22" si="30">+AF22</f>
        <v>0</v>
      </c>
      <c r="AH22" s="180">
        <f t="shared" ref="AH22" si="31">+AG22</f>
        <v>0</v>
      </c>
      <c r="AI22" s="180">
        <f t="shared" ref="AI22" si="32">+AH22</f>
        <v>0</v>
      </c>
      <c r="AJ22" s="180">
        <f t="shared" ref="AJ22" si="33">+AI22</f>
        <v>0</v>
      </c>
      <c r="AK22" s="180">
        <f t="shared" ref="AK22" si="34">+AJ22</f>
        <v>0</v>
      </c>
      <c r="AL22" s="180">
        <f t="shared" ref="AL22" si="35">+AK22</f>
        <v>0</v>
      </c>
      <c r="AM22" s="131"/>
      <c r="AN22" s="133"/>
      <c r="AO22" s="135">
        <f>IF(C23=0,C22*$C14,IF(C23&lt;31,0,IF(C23&lt;61,0,0)))</f>
        <v>0</v>
      </c>
      <c r="AP22" s="135">
        <f>IF(D23=0,D22*$C14,IF(D23&lt;31,C22*$C14,IF(D23&lt;61,0,0)))</f>
        <v>0</v>
      </c>
      <c r="AQ22" s="135">
        <f>IF(E23=0,E22*$C14,IF(E23&lt;31,D22*$C14,IF(E23&lt;61,C22*$C14,0)))</f>
        <v>0</v>
      </c>
      <c r="AR22" s="135">
        <f>IF(F23=0,F22*$C14,IF(F23&lt;31,E22*$C14,IF(F23&lt;61,D22*$C14,C22*$C14)))</f>
        <v>0</v>
      </c>
      <c r="AS22" s="135">
        <f t="shared" ref="AS22:BX22" si="36">IF(G23=0,G22*$C14,IF(G23&lt;31,F22*$C14,IF(G23&lt;61,E22*$C14,D22*$C14)))</f>
        <v>0</v>
      </c>
      <c r="AT22" s="135">
        <f t="shared" si="36"/>
        <v>0</v>
      </c>
      <c r="AU22" s="135">
        <f t="shared" si="36"/>
        <v>0</v>
      </c>
      <c r="AV22" s="135">
        <f t="shared" si="36"/>
        <v>0</v>
      </c>
      <c r="AW22" s="135">
        <f t="shared" si="36"/>
        <v>0</v>
      </c>
      <c r="AX22" s="135">
        <f t="shared" si="36"/>
        <v>0</v>
      </c>
      <c r="AY22" s="135">
        <f t="shared" si="36"/>
        <v>0</v>
      </c>
      <c r="AZ22" s="135">
        <f t="shared" si="36"/>
        <v>0</v>
      </c>
      <c r="BA22" s="135">
        <f t="shared" si="36"/>
        <v>0</v>
      </c>
      <c r="BB22" s="135">
        <f t="shared" si="36"/>
        <v>0</v>
      </c>
      <c r="BC22" s="135">
        <f t="shared" si="36"/>
        <v>0</v>
      </c>
      <c r="BD22" s="135">
        <f t="shared" si="36"/>
        <v>0</v>
      </c>
      <c r="BE22" s="135">
        <f t="shared" si="36"/>
        <v>0</v>
      </c>
      <c r="BF22" s="135">
        <f t="shared" si="36"/>
        <v>0</v>
      </c>
      <c r="BG22" s="135">
        <f t="shared" si="36"/>
        <v>0</v>
      </c>
      <c r="BH22" s="135">
        <f t="shared" si="36"/>
        <v>0</v>
      </c>
      <c r="BI22" s="135">
        <f t="shared" si="36"/>
        <v>0</v>
      </c>
      <c r="BJ22" s="135">
        <f t="shared" si="36"/>
        <v>0</v>
      </c>
      <c r="BK22" s="135">
        <f t="shared" si="36"/>
        <v>0</v>
      </c>
      <c r="BL22" s="135">
        <f t="shared" si="36"/>
        <v>0</v>
      </c>
      <c r="BM22" s="135">
        <f t="shared" si="36"/>
        <v>0</v>
      </c>
      <c r="BN22" s="135">
        <f t="shared" si="36"/>
        <v>0</v>
      </c>
      <c r="BO22" s="135">
        <f t="shared" si="36"/>
        <v>0</v>
      </c>
      <c r="BP22" s="135">
        <f t="shared" si="36"/>
        <v>0</v>
      </c>
      <c r="BQ22" s="135">
        <f t="shared" si="36"/>
        <v>0</v>
      </c>
      <c r="BR22" s="135">
        <f t="shared" si="36"/>
        <v>0</v>
      </c>
      <c r="BS22" s="135">
        <f t="shared" si="36"/>
        <v>0</v>
      </c>
      <c r="BT22" s="135">
        <f t="shared" si="36"/>
        <v>0</v>
      </c>
      <c r="BU22" s="135">
        <f t="shared" si="36"/>
        <v>0</v>
      </c>
      <c r="BV22" s="135">
        <f t="shared" si="36"/>
        <v>0</v>
      </c>
      <c r="BW22" s="135">
        <f t="shared" si="36"/>
        <v>0</v>
      </c>
      <c r="BX22" s="135">
        <f t="shared" si="36"/>
        <v>0</v>
      </c>
      <c r="BY22" s="134"/>
    </row>
    <row r="23" spans="1:77">
      <c r="A23" s="9"/>
      <c r="B23" s="22" t="s">
        <v>197</v>
      </c>
      <c r="C23" s="181">
        <v>0</v>
      </c>
      <c r="D23" s="129">
        <f t="shared" ref="D23:I23" si="37">+C23</f>
        <v>0</v>
      </c>
      <c r="E23" s="129">
        <f t="shared" si="37"/>
        <v>0</v>
      </c>
      <c r="F23" s="129">
        <f t="shared" si="37"/>
        <v>0</v>
      </c>
      <c r="G23" s="129">
        <f t="shared" si="37"/>
        <v>0</v>
      </c>
      <c r="H23" s="129">
        <f t="shared" si="37"/>
        <v>0</v>
      </c>
      <c r="I23" s="129">
        <f t="shared" si="37"/>
        <v>0</v>
      </c>
      <c r="J23" s="129">
        <f t="shared" ref="J23:AL23" si="38">+I23</f>
        <v>0</v>
      </c>
      <c r="K23" s="129">
        <f t="shared" si="38"/>
        <v>0</v>
      </c>
      <c r="L23" s="129">
        <f t="shared" si="38"/>
        <v>0</v>
      </c>
      <c r="M23" s="129">
        <f t="shared" si="38"/>
        <v>0</v>
      </c>
      <c r="N23" s="129">
        <f t="shared" si="38"/>
        <v>0</v>
      </c>
      <c r="O23" s="129">
        <f t="shared" si="38"/>
        <v>0</v>
      </c>
      <c r="P23" s="129">
        <f t="shared" si="38"/>
        <v>0</v>
      </c>
      <c r="Q23" s="129">
        <f t="shared" si="38"/>
        <v>0</v>
      </c>
      <c r="R23" s="129">
        <f t="shared" si="38"/>
        <v>0</v>
      </c>
      <c r="S23" s="129">
        <f t="shared" si="38"/>
        <v>0</v>
      </c>
      <c r="T23" s="129">
        <f t="shared" si="38"/>
        <v>0</v>
      </c>
      <c r="U23" s="129">
        <f t="shared" si="38"/>
        <v>0</v>
      </c>
      <c r="V23" s="129">
        <f t="shared" si="38"/>
        <v>0</v>
      </c>
      <c r="W23" s="129">
        <f t="shared" si="38"/>
        <v>0</v>
      </c>
      <c r="X23" s="129">
        <f t="shared" si="38"/>
        <v>0</v>
      </c>
      <c r="Y23" s="129">
        <f t="shared" si="38"/>
        <v>0</v>
      </c>
      <c r="Z23" s="129">
        <f t="shared" si="38"/>
        <v>0</v>
      </c>
      <c r="AA23" s="129">
        <f t="shared" si="38"/>
        <v>0</v>
      </c>
      <c r="AB23" s="129">
        <f t="shared" si="38"/>
        <v>0</v>
      </c>
      <c r="AC23" s="129">
        <f t="shared" si="38"/>
        <v>0</v>
      </c>
      <c r="AD23" s="129">
        <f t="shared" si="38"/>
        <v>0</v>
      </c>
      <c r="AE23" s="129">
        <f t="shared" si="38"/>
        <v>0</v>
      </c>
      <c r="AF23" s="129">
        <f t="shared" si="38"/>
        <v>0</v>
      </c>
      <c r="AG23" s="129">
        <f t="shared" si="38"/>
        <v>0</v>
      </c>
      <c r="AH23" s="129">
        <f t="shared" si="38"/>
        <v>0</v>
      </c>
      <c r="AI23" s="129">
        <f t="shared" si="38"/>
        <v>0</v>
      </c>
      <c r="AJ23" s="129">
        <f t="shared" si="38"/>
        <v>0</v>
      </c>
      <c r="AK23" s="129">
        <f t="shared" si="38"/>
        <v>0</v>
      </c>
      <c r="AL23" s="129">
        <f t="shared" si="38"/>
        <v>0</v>
      </c>
      <c r="AM23" s="8"/>
      <c r="AN23" s="7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4"/>
    </row>
    <row r="24" spans="1:77">
      <c r="A24" s="9" t="s">
        <v>232</v>
      </c>
      <c r="B24" s="22"/>
      <c r="C24" s="1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8"/>
      <c r="AN24" s="7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4"/>
    </row>
    <row r="25" spans="1:77" ht="26" customHeight="1">
      <c r="A25" s="9"/>
      <c r="B25" s="22" t="s">
        <v>267</v>
      </c>
      <c r="C25" s="180">
        <v>0</v>
      </c>
      <c r="D25" s="180">
        <f t="shared" ref="D25" si="39">+C25</f>
        <v>0</v>
      </c>
      <c r="E25" s="180">
        <f t="shared" ref="E25" si="40">+D25</f>
        <v>0</v>
      </c>
      <c r="F25" s="180">
        <f t="shared" ref="F25" si="41">+E25</f>
        <v>0</v>
      </c>
      <c r="G25" s="180">
        <f t="shared" ref="G25" si="42">+F25</f>
        <v>0</v>
      </c>
      <c r="H25" s="180">
        <f t="shared" ref="H25" si="43">+G25</f>
        <v>0</v>
      </c>
      <c r="I25" s="180">
        <f t="shared" ref="I25" si="44">+H25</f>
        <v>0</v>
      </c>
      <c r="J25" s="180">
        <f t="shared" ref="J25" si="45">+I25</f>
        <v>0</v>
      </c>
      <c r="K25" s="180">
        <f t="shared" ref="K25" si="46">+J25</f>
        <v>0</v>
      </c>
      <c r="L25" s="180">
        <f t="shared" ref="L25" si="47">+K25</f>
        <v>0</v>
      </c>
      <c r="M25" s="180">
        <f t="shared" ref="M25" si="48">+L25</f>
        <v>0</v>
      </c>
      <c r="N25" s="180">
        <f t="shared" ref="N25" si="49">+M25</f>
        <v>0</v>
      </c>
      <c r="O25" s="180">
        <f t="shared" ref="O25" si="50">+N25</f>
        <v>0</v>
      </c>
      <c r="P25" s="180">
        <f t="shared" ref="P25" si="51">+O25</f>
        <v>0</v>
      </c>
      <c r="Q25" s="180">
        <f t="shared" ref="Q25" si="52">+P25</f>
        <v>0</v>
      </c>
      <c r="R25" s="180">
        <f t="shared" ref="R25" si="53">+Q25</f>
        <v>0</v>
      </c>
      <c r="S25" s="180">
        <f t="shared" ref="S25" si="54">+R25</f>
        <v>0</v>
      </c>
      <c r="T25" s="180">
        <f t="shared" ref="T25" si="55">+S25</f>
        <v>0</v>
      </c>
      <c r="U25" s="180">
        <f t="shared" ref="U25" si="56">+T25</f>
        <v>0</v>
      </c>
      <c r="V25" s="180">
        <f t="shared" ref="V25" si="57">+U25</f>
        <v>0</v>
      </c>
      <c r="W25" s="180">
        <f t="shared" ref="W25" si="58">+V25</f>
        <v>0</v>
      </c>
      <c r="X25" s="180">
        <f t="shared" ref="X25" si="59">+W25</f>
        <v>0</v>
      </c>
      <c r="Y25" s="180">
        <f t="shared" ref="Y25" si="60">+X25</f>
        <v>0</v>
      </c>
      <c r="Z25" s="180">
        <f t="shared" ref="Z25" si="61">+Y25</f>
        <v>0</v>
      </c>
      <c r="AA25" s="180">
        <f t="shared" ref="AA25" si="62">+Z25</f>
        <v>0</v>
      </c>
      <c r="AB25" s="180">
        <f t="shared" ref="AB25" si="63">+AA25</f>
        <v>0</v>
      </c>
      <c r="AC25" s="180">
        <f t="shared" ref="AC25" si="64">+AB25</f>
        <v>0</v>
      </c>
      <c r="AD25" s="180">
        <f t="shared" ref="AD25" si="65">+AC25</f>
        <v>0</v>
      </c>
      <c r="AE25" s="180">
        <f t="shared" ref="AE25" si="66">+AD25</f>
        <v>0</v>
      </c>
      <c r="AF25" s="180">
        <f t="shared" ref="AF25" si="67">+AE25</f>
        <v>0</v>
      </c>
      <c r="AG25" s="180">
        <f t="shared" ref="AG25" si="68">+AF25</f>
        <v>0</v>
      </c>
      <c r="AH25" s="180">
        <f t="shared" ref="AH25" si="69">+AG25</f>
        <v>0</v>
      </c>
      <c r="AI25" s="180">
        <f t="shared" ref="AI25" si="70">+AH25</f>
        <v>0</v>
      </c>
      <c r="AJ25" s="180">
        <f t="shared" ref="AJ25" si="71">+AI25</f>
        <v>0</v>
      </c>
      <c r="AK25" s="180">
        <f t="shared" ref="AK25" si="72">+AJ25</f>
        <v>0</v>
      </c>
      <c r="AL25" s="180">
        <f t="shared" ref="AL25" si="73">+AK25</f>
        <v>0</v>
      </c>
      <c r="AM25" s="8"/>
      <c r="AN25" s="7"/>
      <c r="AO25" s="135">
        <f>IF(C26=0,C25*$C9,IF(C26&lt;31,0,IF(C26&lt;61,0,0)))</f>
        <v>0</v>
      </c>
      <c r="AP25" s="135">
        <f>IF(D26=0,D25*$C9,IF(D26&lt;31,C25*$C9,IF(D26&lt;61,0,0)))</f>
        <v>0</v>
      </c>
      <c r="AQ25" s="135">
        <f>IF(E26=0,E25*$C9,IF(E26&lt;31,D25*$C9,IF(E26&lt;61,C25*$C9,0)))</f>
        <v>0</v>
      </c>
      <c r="AR25" s="135">
        <f>IF(F26=0,F25*$C9,IF(F26&lt;31,E25*$C9,IF(F26&lt;61,D25*$C9,C25*$C9)))</f>
        <v>0</v>
      </c>
      <c r="AS25" s="135">
        <f t="shared" ref="AS25:BX25" si="74">IF(G26=0,G25*$C9,IF(G26&lt;31,F25*$C9,IF(G26&lt;61,E25*$C9,D25*$C9)))</f>
        <v>0</v>
      </c>
      <c r="AT25" s="135">
        <f t="shared" si="74"/>
        <v>0</v>
      </c>
      <c r="AU25" s="135">
        <f t="shared" si="74"/>
        <v>0</v>
      </c>
      <c r="AV25" s="135">
        <f t="shared" si="74"/>
        <v>0</v>
      </c>
      <c r="AW25" s="135">
        <f t="shared" si="74"/>
        <v>0</v>
      </c>
      <c r="AX25" s="135">
        <f t="shared" si="74"/>
        <v>0</v>
      </c>
      <c r="AY25" s="135">
        <f t="shared" si="74"/>
        <v>0</v>
      </c>
      <c r="AZ25" s="135">
        <f t="shared" si="74"/>
        <v>0</v>
      </c>
      <c r="BA25" s="135">
        <f t="shared" si="74"/>
        <v>0</v>
      </c>
      <c r="BB25" s="135">
        <f t="shared" si="74"/>
        <v>0</v>
      </c>
      <c r="BC25" s="135">
        <f t="shared" si="74"/>
        <v>0</v>
      </c>
      <c r="BD25" s="135">
        <f t="shared" si="74"/>
        <v>0</v>
      </c>
      <c r="BE25" s="135">
        <f t="shared" si="74"/>
        <v>0</v>
      </c>
      <c r="BF25" s="135">
        <f t="shared" si="74"/>
        <v>0</v>
      </c>
      <c r="BG25" s="135">
        <f t="shared" si="74"/>
        <v>0</v>
      </c>
      <c r="BH25" s="135">
        <f t="shared" si="74"/>
        <v>0</v>
      </c>
      <c r="BI25" s="135">
        <f t="shared" si="74"/>
        <v>0</v>
      </c>
      <c r="BJ25" s="135">
        <f t="shared" si="74"/>
        <v>0</v>
      </c>
      <c r="BK25" s="135">
        <f t="shared" si="74"/>
        <v>0</v>
      </c>
      <c r="BL25" s="135">
        <f t="shared" si="74"/>
        <v>0</v>
      </c>
      <c r="BM25" s="135">
        <f t="shared" si="74"/>
        <v>0</v>
      </c>
      <c r="BN25" s="135">
        <f t="shared" si="74"/>
        <v>0</v>
      </c>
      <c r="BO25" s="135">
        <f t="shared" si="74"/>
        <v>0</v>
      </c>
      <c r="BP25" s="135">
        <f t="shared" si="74"/>
        <v>0</v>
      </c>
      <c r="BQ25" s="135">
        <f t="shared" si="74"/>
        <v>0</v>
      </c>
      <c r="BR25" s="135">
        <f t="shared" si="74"/>
        <v>0</v>
      </c>
      <c r="BS25" s="135">
        <f t="shared" si="74"/>
        <v>0</v>
      </c>
      <c r="BT25" s="135">
        <f t="shared" si="74"/>
        <v>0</v>
      </c>
      <c r="BU25" s="135">
        <f t="shared" si="74"/>
        <v>0</v>
      </c>
      <c r="BV25" s="135">
        <f t="shared" si="74"/>
        <v>0</v>
      </c>
      <c r="BW25" s="135">
        <f t="shared" si="74"/>
        <v>0</v>
      </c>
      <c r="BX25" s="135">
        <f t="shared" si="74"/>
        <v>0</v>
      </c>
      <c r="BY25" s="134"/>
    </row>
    <row r="26" spans="1:77" ht="26">
      <c r="A26" s="12"/>
      <c r="B26" s="136" t="s">
        <v>219</v>
      </c>
      <c r="C26" s="182">
        <v>0</v>
      </c>
      <c r="D26" s="137">
        <f t="shared" ref="D26:AL26" si="75">+C26</f>
        <v>0</v>
      </c>
      <c r="E26" s="137">
        <f t="shared" si="75"/>
        <v>0</v>
      </c>
      <c r="F26" s="137">
        <f t="shared" si="75"/>
        <v>0</v>
      </c>
      <c r="G26" s="137">
        <f t="shared" si="75"/>
        <v>0</v>
      </c>
      <c r="H26" s="137">
        <f t="shared" si="75"/>
        <v>0</v>
      </c>
      <c r="I26" s="137">
        <f t="shared" si="75"/>
        <v>0</v>
      </c>
      <c r="J26" s="137">
        <f t="shared" si="75"/>
        <v>0</v>
      </c>
      <c r="K26" s="137">
        <f t="shared" si="75"/>
        <v>0</v>
      </c>
      <c r="L26" s="137">
        <f t="shared" si="75"/>
        <v>0</v>
      </c>
      <c r="M26" s="137">
        <f t="shared" si="75"/>
        <v>0</v>
      </c>
      <c r="N26" s="137">
        <f t="shared" si="75"/>
        <v>0</v>
      </c>
      <c r="O26" s="137">
        <f t="shared" si="75"/>
        <v>0</v>
      </c>
      <c r="P26" s="137">
        <f t="shared" si="75"/>
        <v>0</v>
      </c>
      <c r="Q26" s="137">
        <f t="shared" si="75"/>
        <v>0</v>
      </c>
      <c r="R26" s="137">
        <f t="shared" si="75"/>
        <v>0</v>
      </c>
      <c r="S26" s="137">
        <f t="shared" si="75"/>
        <v>0</v>
      </c>
      <c r="T26" s="137">
        <f t="shared" si="75"/>
        <v>0</v>
      </c>
      <c r="U26" s="137">
        <f t="shared" si="75"/>
        <v>0</v>
      </c>
      <c r="V26" s="137">
        <f t="shared" si="75"/>
        <v>0</v>
      </c>
      <c r="W26" s="137">
        <f t="shared" si="75"/>
        <v>0</v>
      </c>
      <c r="X26" s="137">
        <f t="shared" si="75"/>
        <v>0</v>
      </c>
      <c r="Y26" s="137">
        <f t="shared" si="75"/>
        <v>0</v>
      </c>
      <c r="Z26" s="137">
        <f t="shared" si="75"/>
        <v>0</v>
      </c>
      <c r="AA26" s="137">
        <f t="shared" si="75"/>
        <v>0</v>
      </c>
      <c r="AB26" s="137">
        <f t="shared" si="75"/>
        <v>0</v>
      </c>
      <c r="AC26" s="137">
        <f t="shared" si="75"/>
        <v>0</v>
      </c>
      <c r="AD26" s="137">
        <f t="shared" si="75"/>
        <v>0</v>
      </c>
      <c r="AE26" s="137">
        <f t="shared" si="75"/>
        <v>0</v>
      </c>
      <c r="AF26" s="137">
        <f t="shared" si="75"/>
        <v>0</v>
      </c>
      <c r="AG26" s="137">
        <f t="shared" si="75"/>
        <v>0</v>
      </c>
      <c r="AH26" s="137">
        <f t="shared" si="75"/>
        <v>0</v>
      </c>
      <c r="AI26" s="137">
        <f t="shared" si="75"/>
        <v>0</v>
      </c>
      <c r="AJ26" s="137">
        <f t="shared" si="75"/>
        <v>0</v>
      </c>
      <c r="AK26" s="137">
        <f t="shared" si="75"/>
        <v>0</v>
      </c>
      <c r="AL26" s="137">
        <f t="shared" si="75"/>
        <v>0</v>
      </c>
      <c r="AM26" s="14"/>
      <c r="AN26" s="7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4"/>
    </row>
    <row r="28" spans="1:77">
      <c r="A28" s="4" t="s">
        <v>180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6"/>
      <c r="AN28" s="7"/>
      <c r="AO28" s="7"/>
      <c r="AP28" s="7"/>
      <c r="AQ28" s="7"/>
      <c r="AR28" s="7"/>
      <c r="AS28" s="7"/>
      <c r="AT28" s="7"/>
    </row>
    <row r="29" spans="1:77">
      <c r="A29" s="183" t="s">
        <v>195</v>
      </c>
      <c r="B29" s="18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8"/>
      <c r="AN29" s="7"/>
      <c r="AO29" s="7"/>
      <c r="AP29" s="7"/>
      <c r="AQ29" s="7"/>
      <c r="AR29" s="7"/>
      <c r="AS29" s="7"/>
      <c r="AT29" s="7"/>
    </row>
    <row r="30" spans="1:77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8"/>
      <c r="AN30" s="7"/>
      <c r="AO30" s="7"/>
    </row>
    <row r="31" spans="1:77">
      <c r="A31" s="9" t="s">
        <v>253</v>
      </c>
      <c r="B31" s="7"/>
      <c r="C31" s="179"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8"/>
      <c r="AN31" s="7"/>
      <c r="AO31" s="7"/>
    </row>
    <row r="32" spans="1:77" ht="26.25" customHeight="1">
      <c r="A32" s="199" t="s">
        <v>55</v>
      </c>
      <c r="B32" s="200"/>
      <c r="C32" s="10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8"/>
      <c r="AN32" s="7"/>
      <c r="AO32" s="7"/>
    </row>
    <row r="33" spans="1:76">
      <c r="A33" s="9"/>
      <c r="B33" s="7" t="s">
        <v>198</v>
      </c>
      <c r="C33" s="179"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8"/>
      <c r="AN33" s="7"/>
      <c r="AO33" s="7"/>
    </row>
    <row r="34" spans="1:76">
      <c r="A34" s="9"/>
      <c r="B34" s="7" t="s">
        <v>199</v>
      </c>
      <c r="C34" s="179"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8"/>
      <c r="AN34" s="7"/>
      <c r="AO34" s="7"/>
    </row>
    <row r="35" spans="1:76">
      <c r="A35" s="9"/>
      <c r="B35" s="7" t="s">
        <v>259</v>
      </c>
      <c r="C35" s="179"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8"/>
      <c r="AN35" s="7"/>
      <c r="AO35" s="7"/>
    </row>
    <row r="36" spans="1:76">
      <c r="A36" s="9" t="s">
        <v>43</v>
      </c>
      <c r="B36" s="7"/>
      <c r="C36" s="15">
        <f>SUM(C33:C35)</f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8"/>
      <c r="AN36" s="7"/>
      <c r="AO36" s="7"/>
    </row>
    <row r="37" spans="1:76" ht="14" thickBot="1">
      <c r="A37" s="9" t="s">
        <v>121</v>
      </c>
      <c r="B37" s="7"/>
      <c r="C37" s="16">
        <f>C31-C36</f>
        <v>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8"/>
      <c r="AN37" s="7"/>
      <c r="AO37" s="7"/>
    </row>
    <row r="38" spans="1:76">
      <c r="A38" s="9"/>
      <c r="B38" s="7"/>
      <c r="C38" s="1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8"/>
      <c r="AN38" s="7"/>
      <c r="AO38" s="7"/>
    </row>
    <row r="39" spans="1:76">
      <c r="A39" s="9" t="s">
        <v>179</v>
      </c>
      <c r="B39" s="7"/>
      <c r="C39" s="11">
        <f>IF(C31&gt;0,+C37/C31,0%)</f>
        <v>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8"/>
      <c r="AN39" s="7"/>
      <c r="AO39" s="7"/>
    </row>
    <row r="40" spans="1:76">
      <c r="A40" s="9"/>
      <c r="B40" s="7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8"/>
      <c r="AN40" s="7"/>
      <c r="AO40" s="7"/>
    </row>
    <row r="41" spans="1:76">
      <c r="A41" s="9" t="s">
        <v>196</v>
      </c>
      <c r="B41" s="7"/>
      <c r="C41" s="20" t="s">
        <v>230</v>
      </c>
      <c r="D41" s="20" t="s">
        <v>122</v>
      </c>
      <c r="E41" s="20" t="s">
        <v>122</v>
      </c>
      <c r="F41" s="20" t="s">
        <v>122</v>
      </c>
      <c r="G41" s="20" t="s">
        <v>122</v>
      </c>
      <c r="H41" s="20" t="s">
        <v>122</v>
      </c>
      <c r="I41" s="20" t="s">
        <v>122</v>
      </c>
      <c r="J41" s="20" t="s">
        <v>122</v>
      </c>
      <c r="K41" s="20" t="s">
        <v>122</v>
      </c>
      <c r="L41" s="20" t="s">
        <v>122</v>
      </c>
      <c r="M41" s="20" t="s">
        <v>122</v>
      </c>
      <c r="N41" s="20" t="s">
        <v>122</v>
      </c>
      <c r="O41" s="20" t="s">
        <v>122</v>
      </c>
      <c r="P41" s="20" t="s">
        <v>122</v>
      </c>
      <c r="Q41" s="20" t="s">
        <v>122</v>
      </c>
      <c r="R41" s="20" t="s">
        <v>122</v>
      </c>
      <c r="S41" s="20" t="s">
        <v>122</v>
      </c>
      <c r="T41" s="20" t="s">
        <v>122</v>
      </c>
      <c r="U41" s="20" t="s">
        <v>122</v>
      </c>
      <c r="V41" s="20" t="s">
        <v>122</v>
      </c>
      <c r="W41" s="20" t="s">
        <v>122</v>
      </c>
      <c r="X41" s="20" t="s">
        <v>122</v>
      </c>
      <c r="Y41" s="20" t="s">
        <v>122</v>
      </c>
      <c r="Z41" s="20" t="s">
        <v>122</v>
      </c>
      <c r="AA41" s="20" t="s">
        <v>122</v>
      </c>
      <c r="AB41" s="20" t="s">
        <v>122</v>
      </c>
      <c r="AC41" s="20" t="s">
        <v>122</v>
      </c>
      <c r="AD41" s="20" t="s">
        <v>122</v>
      </c>
      <c r="AE41" s="20" t="s">
        <v>122</v>
      </c>
      <c r="AF41" s="20" t="s">
        <v>122</v>
      </c>
      <c r="AG41" s="20" t="s">
        <v>122</v>
      </c>
      <c r="AH41" s="20" t="s">
        <v>122</v>
      </c>
      <c r="AI41" s="20" t="s">
        <v>122</v>
      </c>
      <c r="AJ41" s="20" t="s">
        <v>122</v>
      </c>
      <c r="AK41" s="20" t="s">
        <v>122</v>
      </c>
      <c r="AL41" s="20" t="s">
        <v>122</v>
      </c>
      <c r="AM41" s="8"/>
      <c r="AN41" s="7"/>
      <c r="AO41" s="20" t="s">
        <v>122</v>
      </c>
      <c r="AP41" s="20" t="s">
        <v>122</v>
      </c>
      <c r="AQ41" s="20" t="s">
        <v>122</v>
      </c>
      <c r="AR41" s="20" t="s">
        <v>122</v>
      </c>
      <c r="AS41" s="20" t="s">
        <v>122</v>
      </c>
      <c r="AT41" s="20" t="s">
        <v>122</v>
      </c>
      <c r="AU41" s="21" t="s">
        <v>122</v>
      </c>
      <c r="AV41" s="21" t="s">
        <v>122</v>
      </c>
      <c r="AW41" s="21" t="s">
        <v>122</v>
      </c>
      <c r="AX41" s="21" t="s">
        <v>122</v>
      </c>
      <c r="AY41" s="21" t="s">
        <v>122</v>
      </c>
      <c r="AZ41" s="21" t="s">
        <v>122</v>
      </c>
      <c r="BA41" s="21" t="s">
        <v>122</v>
      </c>
      <c r="BB41" s="21" t="s">
        <v>122</v>
      </c>
      <c r="BC41" s="21" t="s">
        <v>122</v>
      </c>
      <c r="BD41" s="21" t="s">
        <v>122</v>
      </c>
      <c r="BE41" s="21" t="s">
        <v>122</v>
      </c>
      <c r="BF41" s="21" t="s">
        <v>122</v>
      </c>
      <c r="BG41" s="21" t="s">
        <v>122</v>
      </c>
      <c r="BH41" s="21" t="s">
        <v>122</v>
      </c>
      <c r="BI41" s="21" t="s">
        <v>122</v>
      </c>
      <c r="BJ41" s="21" t="s">
        <v>122</v>
      </c>
      <c r="BK41" s="21" t="s">
        <v>122</v>
      </c>
      <c r="BL41" s="21" t="s">
        <v>122</v>
      </c>
      <c r="BM41" s="21" t="s">
        <v>122</v>
      </c>
      <c r="BN41" s="21" t="s">
        <v>122</v>
      </c>
      <c r="BO41" s="21" t="s">
        <v>122</v>
      </c>
      <c r="BP41" s="21" t="s">
        <v>122</v>
      </c>
      <c r="BQ41" s="21" t="s">
        <v>122</v>
      </c>
      <c r="BR41" s="21" t="s">
        <v>122</v>
      </c>
      <c r="BS41" s="21" t="s">
        <v>122</v>
      </c>
      <c r="BT41" s="21" t="s">
        <v>122</v>
      </c>
      <c r="BU41" s="21" t="s">
        <v>122</v>
      </c>
      <c r="BV41" s="21" t="s">
        <v>122</v>
      </c>
      <c r="BW41" s="21" t="s">
        <v>122</v>
      </c>
      <c r="BX41" s="21" t="s">
        <v>122</v>
      </c>
    </row>
    <row r="42" spans="1:76">
      <c r="A42" s="9"/>
      <c r="B42" s="7"/>
      <c r="C42" s="20">
        <v>1</v>
      </c>
      <c r="D42" s="20">
        <v>2</v>
      </c>
      <c r="E42" s="20">
        <v>3</v>
      </c>
      <c r="F42" s="20">
        <v>4</v>
      </c>
      <c r="G42" s="20">
        <v>5</v>
      </c>
      <c r="H42" s="20">
        <v>6</v>
      </c>
      <c r="I42" s="20">
        <v>7</v>
      </c>
      <c r="J42" s="20">
        <v>8</v>
      </c>
      <c r="K42" s="20">
        <v>9</v>
      </c>
      <c r="L42" s="20">
        <v>10</v>
      </c>
      <c r="M42" s="20">
        <v>11</v>
      </c>
      <c r="N42" s="20">
        <v>12</v>
      </c>
      <c r="O42" s="20">
        <v>13</v>
      </c>
      <c r="P42" s="20">
        <v>14</v>
      </c>
      <c r="Q42" s="20">
        <v>15</v>
      </c>
      <c r="R42" s="20">
        <v>16</v>
      </c>
      <c r="S42" s="20">
        <v>17</v>
      </c>
      <c r="T42" s="20">
        <v>18</v>
      </c>
      <c r="U42" s="20">
        <v>19</v>
      </c>
      <c r="V42" s="20">
        <v>20</v>
      </c>
      <c r="W42" s="20">
        <v>21</v>
      </c>
      <c r="X42" s="20">
        <v>22</v>
      </c>
      <c r="Y42" s="20">
        <v>23</v>
      </c>
      <c r="Z42" s="20">
        <v>24</v>
      </c>
      <c r="AA42" s="20">
        <v>25</v>
      </c>
      <c r="AB42" s="20">
        <v>26</v>
      </c>
      <c r="AC42" s="20">
        <v>27</v>
      </c>
      <c r="AD42" s="20">
        <v>28</v>
      </c>
      <c r="AE42" s="20">
        <v>29</v>
      </c>
      <c r="AF42" s="20">
        <v>30</v>
      </c>
      <c r="AG42" s="20">
        <v>31</v>
      </c>
      <c r="AH42" s="20">
        <v>32</v>
      </c>
      <c r="AI42" s="20">
        <v>33</v>
      </c>
      <c r="AJ42" s="20">
        <v>34</v>
      </c>
      <c r="AK42" s="20">
        <v>35</v>
      </c>
      <c r="AL42" s="20">
        <v>36</v>
      </c>
      <c r="AM42" s="8"/>
      <c r="AN42" s="7"/>
      <c r="AO42" s="20">
        <v>1</v>
      </c>
      <c r="AP42" s="20">
        <v>2</v>
      </c>
      <c r="AQ42" s="20">
        <v>3</v>
      </c>
      <c r="AR42" s="20">
        <v>4</v>
      </c>
      <c r="AS42" s="20">
        <v>5</v>
      </c>
      <c r="AT42" s="20">
        <v>6</v>
      </c>
      <c r="AU42" s="2">
        <v>7</v>
      </c>
      <c r="AV42" s="2">
        <f t="shared" ref="AV42:BX42" si="76">+AU42+1</f>
        <v>8</v>
      </c>
      <c r="AW42" s="2">
        <f t="shared" si="76"/>
        <v>9</v>
      </c>
      <c r="AX42" s="2">
        <f t="shared" si="76"/>
        <v>10</v>
      </c>
      <c r="AY42" s="2">
        <f t="shared" si="76"/>
        <v>11</v>
      </c>
      <c r="AZ42" s="2">
        <f t="shared" si="76"/>
        <v>12</v>
      </c>
      <c r="BA42" s="2">
        <f t="shared" si="76"/>
        <v>13</v>
      </c>
      <c r="BB42" s="2">
        <f t="shared" si="76"/>
        <v>14</v>
      </c>
      <c r="BC42" s="2">
        <f t="shared" si="76"/>
        <v>15</v>
      </c>
      <c r="BD42" s="2">
        <f t="shared" si="76"/>
        <v>16</v>
      </c>
      <c r="BE42" s="2">
        <f t="shared" si="76"/>
        <v>17</v>
      </c>
      <c r="BF42" s="2">
        <f t="shared" si="76"/>
        <v>18</v>
      </c>
      <c r="BG42" s="2">
        <f t="shared" si="76"/>
        <v>19</v>
      </c>
      <c r="BH42" s="2">
        <f t="shared" si="76"/>
        <v>20</v>
      </c>
      <c r="BI42" s="2">
        <f t="shared" si="76"/>
        <v>21</v>
      </c>
      <c r="BJ42" s="2">
        <f t="shared" si="76"/>
        <v>22</v>
      </c>
      <c r="BK42" s="2">
        <f t="shared" si="76"/>
        <v>23</v>
      </c>
      <c r="BL42" s="2">
        <f t="shared" si="76"/>
        <v>24</v>
      </c>
      <c r="BM42" s="2">
        <f t="shared" si="76"/>
        <v>25</v>
      </c>
      <c r="BN42" s="2">
        <f t="shared" si="76"/>
        <v>26</v>
      </c>
      <c r="BO42" s="2">
        <f t="shared" si="76"/>
        <v>27</v>
      </c>
      <c r="BP42" s="2">
        <f t="shared" si="76"/>
        <v>28</v>
      </c>
      <c r="BQ42" s="2">
        <f t="shared" si="76"/>
        <v>29</v>
      </c>
      <c r="BR42" s="2">
        <f t="shared" si="76"/>
        <v>30</v>
      </c>
      <c r="BS42" s="2">
        <f t="shared" si="76"/>
        <v>31</v>
      </c>
      <c r="BT42" s="2">
        <f t="shared" si="76"/>
        <v>32</v>
      </c>
      <c r="BU42" s="2">
        <f t="shared" si="76"/>
        <v>33</v>
      </c>
      <c r="BV42" s="2">
        <f t="shared" si="76"/>
        <v>34</v>
      </c>
      <c r="BW42" s="2">
        <f t="shared" si="76"/>
        <v>35</v>
      </c>
      <c r="BX42" s="2">
        <f t="shared" si="76"/>
        <v>36</v>
      </c>
    </row>
    <row r="43" spans="1:76">
      <c r="A43" s="9" t="s">
        <v>233</v>
      </c>
      <c r="B43" s="7"/>
      <c r="C43" s="1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8"/>
      <c r="AN43" s="7"/>
      <c r="AO43" s="7"/>
      <c r="AP43" s="7"/>
      <c r="AQ43" s="7"/>
      <c r="AR43" s="7"/>
      <c r="AS43" s="7"/>
      <c r="AT43" s="7"/>
    </row>
    <row r="44" spans="1:76" ht="26">
      <c r="A44" s="9"/>
      <c r="B44" s="22" t="s">
        <v>266</v>
      </c>
      <c r="C44" s="180">
        <v>0</v>
      </c>
      <c r="D44" s="180">
        <f t="shared" ref="D44" si="77">+C44</f>
        <v>0</v>
      </c>
      <c r="E44" s="180">
        <f t="shared" ref="E44" si="78">+D44</f>
        <v>0</v>
      </c>
      <c r="F44" s="180">
        <f t="shared" ref="F44" si="79">+E44</f>
        <v>0</v>
      </c>
      <c r="G44" s="180">
        <f t="shared" ref="G44" si="80">+F44</f>
        <v>0</v>
      </c>
      <c r="H44" s="180">
        <f t="shared" ref="H44" si="81">+G44</f>
        <v>0</v>
      </c>
      <c r="I44" s="180">
        <f t="shared" ref="I44" si="82">+H44</f>
        <v>0</v>
      </c>
      <c r="J44" s="180">
        <f t="shared" ref="J44" si="83">+I44</f>
        <v>0</v>
      </c>
      <c r="K44" s="180">
        <f t="shared" ref="K44" si="84">+J44</f>
        <v>0</v>
      </c>
      <c r="L44" s="180">
        <f t="shared" ref="L44" si="85">+K44</f>
        <v>0</v>
      </c>
      <c r="M44" s="180">
        <f t="shared" ref="M44" si="86">+L44</f>
        <v>0</v>
      </c>
      <c r="N44" s="180">
        <f t="shared" ref="N44" si="87">+M44</f>
        <v>0</v>
      </c>
      <c r="O44" s="180">
        <f t="shared" ref="O44" si="88">+N44</f>
        <v>0</v>
      </c>
      <c r="P44" s="180">
        <f t="shared" ref="P44" si="89">+O44</f>
        <v>0</v>
      </c>
      <c r="Q44" s="180">
        <f t="shared" ref="Q44" si="90">+P44</f>
        <v>0</v>
      </c>
      <c r="R44" s="180">
        <f t="shared" ref="R44" si="91">+Q44</f>
        <v>0</v>
      </c>
      <c r="S44" s="180">
        <f t="shared" ref="S44" si="92">+R44</f>
        <v>0</v>
      </c>
      <c r="T44" s="180">
        <f t="shared" ref="T44" si="93">+S44</f>
        <v>0</v>
      </c>
      <c r="U44" s="180">
        <f t="shared" ref="U44" si="94">+T44</f>
        <v>0</v>
      </c>
      <c r="V44" s="180">
        <f t="shared" ref="V44" si="95">+U44</f>
        <v>0</v>
      </c>
      <c r="W44" s="180">
        <f t="shared" ref="W44" si="96">+V44</f>
        <v>0</v>
      </c>
      <c r="X44" s="180">
        <f t="shared" ref="X44" si="97">+W44</f>
        <v>0</v>
      </c>
      <c r="Y44" s="180">
        <f t="shared" ref="Y44" si="98">+X44</f>
        <v>0</v>
      </c>
      <c r="Z44" s="180">
        <f t="shared" ref="Z44" si="99">+Y44</f>
        <v>0</v>
      </c>
      <c r="AA44" s="180">
        <f t="shared" ref="AA44" si="100">+Z44</f>
        <v>0</v>
      </c>
      <c r="AB44" s="180">
        <f t="shared" ref="AB44" si="101">+AA44</f>
        <v>0</v>
      </c>
      <c r="AC44" s="180">
        <f t="shared" ref="AC44" si="102">+AB44</f>
        <v>0</v>
      </c>
      <c r="AD44" s="180">
        <f t="shared" ref="AD44" si="103">+AC44</f>
        <v>0</v>
      </c>
      <c r="AE44" s="180">
        <f t="shared" ref="AE44" si="104">+AD44</f>
        <v>0</v>
      </c>
      <c r="AF44" s="180">
        <f t="shared" ref="AF44" si="105">+AE44</f>
        <v>0</v>
      </c>
      <c r="AG44" s="180">
        <f t="shared" ref="AG44" si="106">+AF44</f>
        <v>0</v>
      </c>
      <c r="AH44" s="180">
        <f t="shared" ref="AH44" si="107">+AG44</f>
        <v>0</v>
      </c>
      <c r="AI44" s="180">
        <f t="shared" ref="AI44" si="108">+AH44</f>
        <v>0</v>
      </c>
      <c r="AJ44" s="180">
        <f t="shared" ref="AJ44" si="109">+AI44</f>
        <v>0</v>
      </c>
      <c r="AK44" s="180">
        <f t="shared" ref="AK44" si="110">+AJ44</f>
        <v>0</v>
      </c>
      <c r="AL44" s="180">
        <f t="shared" ref="AL44" si="111">+AK44</f>
        <v>0</v>
      </c>
      <c r="AM44" s="8"/>
      <c r="AN44" s="7"/>
      <c r="AO44" s="135">
        <f>IF(C45=0,C44*$C36,IF(C45&lt;31,0,IF(C45&lt;61,0,0)))</f>
        <v>0</v>
      </c>
      <c r="AP44" s="135">
        <f>IF(D45=0,D44*$C36,IF(D45&lt;31,C44*$C36,IF(D45&lt;61,0,0)))</f>
        <v>0</v>
      </c>
      <c r="AQ44" s="135">
        <f>IF(E45=0,E44*$C36,IF(E45&lt;31,D44*$C36,IF(E45&lt;61,C44*$C36,0)))</f>
        <v>0</v>
      </c>
      <c r="AR44" s="135">
        <f>IF(F45=0,F44*$C36,IF(F45&lt;31,E44*$C36,IF(F45&lt;61,D44*$C36,C44*$C36)))</f>
        <v>0</v>
      </c>
      <c r="AS44" s="135">
        <f t="shared" ref="AS44" si="112">IF(G45=0,G44*$C36,IF(G45&lt;31,F44*$C36,IF(G45&lt;61,E44*$C36,D44*$C36)))</f>
        <v>0</v>
      </c>
      <c r="AT44" s="135">
        <f t="shared" ref="AT44" si="113">IF(H45=0,H44*$C36,IF(H45&lt;31,G44*$C36,IF(H45&lt;61,F44*$C36,E44*$C36)))</f>
        <v>0</v>
      </c>
      <c r="AU44" s="135">
        <f t="shared" ref="AU44" si="114">IF(I45=0,I44*$C36,IF(I45&lt;31,H44*$C36,IF(I45&lt;61,G44*$C36,F44*$C36)))</f>
        <v>0</v>
      </c>
      <c r="AV44" s="135">
        <f t="shared" ref="AV44" si="115">IF(J45=0,J44*$C36,IF(J45&lt;31,I44*$C36,IF(J45&lt;61,H44*$C36,G44*$C36)))</f>
        <v>0</v>
      </c>
      <c r="AW44" s="135">
        <f t="shared" ref="AW44" si="116">IF(K45=0,K44*$C36,IF(K45&lt;31,J44*$C36,IF(K45&lt;61,I44*$C36,H44*$C36)))</f>
        <v>0</v>
      </c>
      <c r="AX44" s="135">
        <f t="shared" ref="AX44" si="117">IF(L45=0,L44*$C36,IF(L45&lt;31,K44*$C36,IF(L45&lt;61,J44*$C36,I44*$C36)))</f>
        <v>0</v>
      </c>
      <c r="AY44" s="135">
        <f t="shared" ref="AY44" si="118">IF(M45=0,M44*$C36,IF(M45&lt;31,L44*$C36,IF(M45&lt;61,K44*$C36,J44*$C36)))</f>
        <v>0</v>
      </c>
      <c r="AZ44" s="135">
        <f t="shared" ref="AZ44" si="119">IF(N45=0,N44*$C36,IF(N45&lt;31,M44*$C36,IF(N45&lt;61,L44*$C36,K44*$C36)))</f>
        <v>0</v>
      </c>
      <c r="BA44" s="135">
        <f t="shared" ref="BA44" si="120">IF(O45=0,O44*$C36,IF(O45&lt;31,N44*$C36,IF(O45&lt;61,M44*$C36,L44*$C36)))</f>
        <v>0</v>
      </c>
      <c r="BB44" s="135">
        <f t="shared" ref="BB44" si="121">IF(P45=0,P44*$C36,IF(P45&lt;31,O44*$C36,IF(P45&lt;61,N44*$C36,M44*$C36)))</f>
        <v>0</v>
      </c>
      <c r="BC44" s="135">
        <f t="shared" ref="BC44" si="122">IF(Q45=0,Q44*$C36,IF(Q45&lt;31,P44*$C36,IF(Q45&lt;61,O44*$C36,N44*$C36)))</f>
        <v>0</v>
      </c>
      <c r="BD44" s="135">
        <f t="shared" ref="BD44" si="123">IF(R45=0,R44*$C36,IF(R45&lt;31,Q44*$C36,IF(R45&lt;61,P44*$C36,O44*$C36)))</f>
        <v>0</v>
      </c>
      <c r="BE44" s="135">
        <f t="shared" ref="BE44" si="124">IF(S45=0,S44*$C36,IF(S45&lt;31,R44*$C36,IF(S45&lt;61,Q44*$C36,P44*$C36)))</f>
        <v>0</v>
      </c>
      <c r="BF44" s="135">
        <f t="shared" ref="BF44" si="125">IF(T45=0,T44*$C36,IF(T45&lt;31,S44*$C36,IF(T45&lt;61,R44*$C36,Q44*$C36)))</f>
        <v>0</v>
      </c>
      <c r="BG44" s="135">
        <f t="shared" ref="BG44" si="126">IF(U45=0,U44*$C36,IF(U45&lt;31,T44*$C36,IF(U45&lt;61,S44*$C36,R44*$C36)))</f>
        <v>0</v>
      </c>
      <c r="BH44" s="135">
        <f t="shared" ref="BH44" si="127">IF(V45=0,V44*$C36,IF(V45&lt;31,U44*$C36,IF(V45&lt;61,T44*$C36,S44*$C36)))</f>
        <v>0</v>
      </c>
      <c r="BI44" s="135">
        <f t="shared" ref="BI44" si="128">IF(W45=0,W44*$C36,IF(W45&lt;31,V44*$C36,IF(W45&lt;61,U44*$C36,T44*$C36)))</f>
        <v>0</v>
      </c>
      <c r="BJ44" s="135">
        <f t="shared" ref="BJ44" si="129">IF(X45=0,X44*$C36,IF(X45&lt;31,W44*$C36,IF(X45&lt;61,V44*$C36,U44*$C36)))</f>
        <v>0</v>
      </c>
      <c r="BK44" s="135">
        <f t="shared" ref="BK44" si="130">IF(Y45=0,Y44*$C36,IF(Y45&lt;31,X44*$C36,IF(Y45&lt;61,W44*$C36,V44*$C36)))</f>
        <v>0</v>
      </c>
      <c r="BL44" s="135">
        <f t="shared" ref="BL44" si="131">IF(Z45=0,Z44*$C36,IF(Z45&lt;31,Y44*$C36,IF(Z45&lt;61,X44*$C36,W44*$C36)))</f>
        <v>0</v>
      </c>
      <c r="BM44" s="135">
        <f t="shared" ref="BM44" si="132">IF(AA45=0,AA44*$C36,IF(AA45&lt;31,Z44*$C36,IF(AA45&lt;61,Y44*$C36,X44*$C36)))</f>
        <v>0</v>
      </c>
      <c r="BN44" s="135">
        <f t="shared" ref="BN44" si="133">IF(AB45=0,AB44*$C36,IF(AB45&lt;31,AA44*$C36,IF(AB45&lt;61,Z44*$C36,Y44*$C36)))</f>
        <v>0</v>
      </c>
      <c r="BO44" s="135">
        <f t="shared" ref="BO44" si="134">IF(AC45=0,AC44*$C36,IF(AC45&lt;31,AB44*$C36,IF(AC45&lt;61,AA44*$C36,Z44*$C36)))</f>
        <v>0</v>
      </c>
      <c r="BP44" s="135">
        <f t="shared" ref="BP44" si="135">IF(AD45=0,AD44*$C36,IF(AD45&lt;31,AC44*$C36,IF(AD45&lt;61,AB44*$C36,AA44*$C36)))</f>
        <v>0</v>
      </c>
      <c r="BQ44" s="135">
        <f t="shared" ref="BQ44" si="136">IF(AE45=0,AE44*$C36,IF(AE45&lt;31,AD44*$C36,IF(AE45&lt;61,AC44*$C36,AB44*$C36)))</f>
        <v>0</v>
      </c>
      <c r="BR44" s="135">
        <f t="shared" ref="BR44" si="137">IF(AF45=0,AF44*$C36,IF(AF45&lt;31,AE44*$C36,IF(AF45&lt;61,AD44*$C36,AC44*$C36)))</f>
        <v>0</v>
      </c>
      <c r="BS44" s="135">
        <f t="shared" ref="BS44" si="138">IF(AG45=0,AG44*$C36,IF(AG45&lt;31,AF44*$C36,IF(AG45&lt;61,AE44*$C36,AD44*$C36)))</f>
        <v>0</v>
      </c>
      <c r="BT44" s="135">
        <f t="shared" ref="BT44" si="139">IF(AH45=0,AH44*$C36,IF(AH45&lt;31,AG44*$C36,IF(AH45&lt;61,AF44*$C36,AE44*$C36)))</f>
        <v>0</v>
      </c>
      <c r="BU44" s="135">
        <f t="shared" ref="BU44" si="140">IF(AI45=0,AI44*$C36,IF(AI45&lt;31,AH44*$C36,IF(AI45&lt;61,AG44*$C36,AF44*$C36)))</f>
        <v>0</v>
      </c>
      <c r="BV44" s="135">
        <f t="shared" ref="BV44" si="141">IF(AJ45=0,AJ44*$C36,IF(AJ45&lt;31,AI44*$C36,IF(AJ45&lt;61,AH44*$C36,AG44*$C36)))</f>
        <v>0</v>
      </c>
      <c r="BW44" s="135">
        <f t="shared" ref="BW44" si="142">IF(AK45=0,AK44*$C36,IF(AK45&lt;31,AJ44*$C36,IF(AK45&lt;61,AI44*$C36,AH44*$C36)))</f>
        <v>0</v>
      </c>
      <c r="BX44" s="135">
        <f t="shared" ref="BX44" si="143">IF(AL45=0,AL44*$C36,IF(AL45&lt;31,AK44*$C36,IF(AL45&lt;61,AJ44*$C36,AI44*$C36)))</f>
        <v>0</v>
      </c>
    </row>
    <row r="45" spans="1:76">
      <c r="A45" s="9"/>
      <c r="B45" s="22" t="s">
        <v>197</v>
      </c>
      <c r="C45" s="181">
        <v>0</v>
      </c>
      <c r="D45" s="129">
        <f t="shared" ref="D45:I45" si="144">+C45</f>
        <v>0</v>
      </c>
      <c r="E45" s="129">
        <f t="shared" si="144"/>
        <v>0</v>
      </c>
      <c r="F45" s="129">
        <f t="shared" si="144"/>
        <v>0</v>
      </c>
      <c r="G45" s="129">
        <f t="shared" si="144"/>
        <v>0</v>
      </c>
      <c r="H45" s="129">
        <f t="shared" si="144"/>
        <v>0</v>
      </c>
      <c r="I45" s="129">
        <f t="shared" si="144"/>
        <v>0</v>
      </c>
      <c r="J45" s="129">
        <f t="shared" ref="J45:AL45" si="145">+I45</f>
        <v>0</v>
      </c>
      <c r="K45" s="129">
        <f t="shared" si="145"/>
        <v>0</v>
      </c>
      <c r="L45" s="129">
        <f t="shared" si="145"/>
        <v>0</v>
      </c>
      <c r="M45" s="129">
        <f t="shared" si="145"/>
        <v>0</v>
      </c>
      <c r="N45" s="129">
        <f t="shared" si="145"/>
        <v>0</v>
      </c>
      <c r="O45" s="129">
        <f t="shared" si="145"/>
        <v>0</v>
      </c>
      <c r="P45" s="129">
        <f t="shared" si="145"/>
        <v>0</v>
      </c>
      <c r="Q45" s="129">
        <f t="shared" si="145"/>
        <v>0</v>
      </c>
      <c r="R45" s="129">
        <f t="shared" si="145"/>
        <v>0</v>
      </c>
      <c r="S45" s="129">
        <f t="shared" si="145"/>
        <v>0</v>
      </c>
      <c r="T45" s="129">
        <f t="shared" si="145"/>
        <v>0</v>
      </c>
      <c r="U45" s="129">
        <f t="shared" si="145"/>
        <v>0</v>
      </c>
      <c r="V45" s="129">
        <f t="shared" si="145"/>
        <v>0</v>
      </c>
      <c r="W45" s="129">
        <f t="shared" si="145"/>
        <v>0</v>
      </c>
      <c r="X45" s="129">
        <f t="shared" si="145"/>
        <v>0</v>
      </c>
      <c r="Y45" s="129">
        <f t="shared" si="145"/>
        <v>0</v>
      </c>
      <c r="Z45" s="129">
        <f t="shared" si="145"/>
        <v>0</v>
      </c>
      <c r="AA45" s="129">
        <f t="shared" si="145"/>
        <v>0</v>
      </c>
      <c r="AB45" s="129">
        <f t="shared" si="145"/>
        <v>0</v>
      </c>
      <c r="AC45" s="129">
        <f t="shared" si="145"/>
        <v>0</v>
      </c>
      <c r="AD45" s="129">
        <f t="shared" si="145"/>
        <v>0</v>
      </c>
      <c r="AE45" s="129">
        <f t="shared" si="145"/>
        <v>0</v>
      </c>
      <c r="AF45" s="129">
        <f t="shared" si="145"/>
        <v>0</v>
      </c>
      <c r="AG45" s="129">
        <f t="shared" si="145"/>
        <v>0</v>
      </c>
      <c r="AH45" s="129">
        <f t="shared" si="145"/>
        <v>0</v>
      </c>
      <c r="AI45" s="129">
        <f t="shared" si="145"/>
        <v>0</v>
      </c>
      <c r="AJ45" s="129">
        <f t="shared" si="145"/>
        <v>0</v>
      </c>
      <c r="AK45" s="129">
        <f t="shared" si="145"/>
        <v>0</v>
      </c>
      <c r="AL45" s="129">
        <f t="shared" si="145"/>
        <v>0</v>
      </c>
      <c r="AM45" s="8"/>
      <c r="AN45" s="7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</row>
    <row r="46" spans="1:76">
      <c r="A46" s="9" t="s">
        <v>232</v>
      </c>
      <c r="B46" s="22"/>
      <c r="C46" s="1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8"/>
      <c r="AN46" s="7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</row>
    <row r="47" spans="1:76">
      <c r="A47" s="9"/>
      <c r="B47" s="22" t="s">
        <v>267</v>
      </c>
      <c r="C47" s="180">
        <v>0</v>
      </c>
      <c r="D47" s="180">
        <f t="shared" ref="D47" si="146">+C47</f>
        <v>0</v>
      </c>
      <c r="E47" s="180">
        <f t="shared" ref="E47" si="147">+D47</f>
        <v>0</v>
      </c>
      <c r="F47" s="180">
        <f t="shared" ref="F47" si="148">+E47</f>
        <v>0</v>
      </c>
      <c r="G47" s="180">
        <f t="shared" ref="G47" si="149">+F47</f>
        <v>0</v>
      </c>
      <c r="H47" s="180">
        <f t="shared" ref="H47" si="150">+G47</f>
        <v>0</v>
      </c>
      <c r="I47" s="180">
        <f t="shared" ref="I47" si="151">+H47</f>
        <v>0</v>
      </c>
      <c r="J47" s="180">
        <f t="shared" ref="J47" si="152">+I47</f>
        <v>0</v>
      </c>
      <c r="K47" s="180">
        <f t="shared" ref="K47" si="153">+J47</f>
        <v>0</v>
      </c>
      <c r="L47" s="180">
        <f t="shared" ref="L47" si="154">+K47</f>
        <v>0</v>
      </c>
      <c r="M47" s="180">
        <f t="shared" ref="M47" si="155">+L47</f>
        <v>0</v>
      </c>
      <c r="N47" s="180">
        <f t="shared" ref="N47" si="156">+M47</f>
        <v>0</v>
      </c>
      <c r="O47" s="180">
        <f t="shared" ref="O47" si="157">+N47</f>
        <v>0</v>
      </c>
      <c r="P47" s="180">
        <f t="shared" ref="P47" si="158">+O47</f>
        <v>0</v>
      </c>
      <c r="Q47" s="180">
        <f t="shared" ref="Q47" si="159">+P47</f>
        <v>0</v>
      </c>
      <c r="R47" s="180">
        <f t="shared" ref="R47" si="160">+Q47</f>
        <v>0</v>
      </c>
      <c r="S47" s="180">
        <f t="shared" ref="S47" si="161">+R47</f>
        <v>0</v>
      </c>
      <c r="T47" s="180">
        <f t="shared" ref="T47" si="162">+S47</f>
        <v>0</v>
      </c>
      <c r="U47" s="180">
        <f t="shared" ref="U47" si="163">+T47</f>
        <v>0</v>
      </c>
      <c r="V47" s="180">
        <f t="shared" ref="V47" si="164">+U47</f>
        <v>0</v>
      </c>
      <c r="W47" s="180">
        <f t="shared" ref="W47" si="165">+V47</f>
        <v>0</v>
      </c>
      <c r="X47" s="180">
        <f t="shared" ref="X47" si="166">+W47</f>
        <v>0</v>
      </c>
      <c r="Y47" s="180">
        <f t="shared" ref="Y47" si="167">+X47</f>
        <v>0</v>
      </c>
      <c r="Z47" s="180">
        <f t="shared" ref="Z47" si="168">+Y47</f>
        <v>0</v>
      </c>
      <c r="AA47" s="180">
        <f t="shared" ref="AA47" si="169">+Z47</f>
        <v>0</v>
      </c>
      <c r="AB47" s="180">
        <f t="shared" ref="AB47" si="170">+AA47</f>
        <v>0</v>
      </c>
      <c r="AC47" s="180">
        <f t="shared" ref="AC47" si="171">+AB47</f>
        <v>0</v>
      </c>
      <c r="AD47" s="180">
        <f t="shared" ref="AD47" si="172">+AC47</f>
        <v>0</v>
      </c>
      <c r="AE47" s="180">
        <f t="shared" ref="AE47" si="173">+AD47</f>
        <v>0</v>
      </c>
      <c r="AF47" s="180">
        <f t="shared" ref="AF47" si="174">+AE47</f>
        <v>0</v>
      </c>
      <c r="AG47" s="180">
        <f t="shared" ref="AG47" si="175">+AF47</f>
        <v>0</v>
      </c>
      <c r="AH47" s="180">
        <f t="shared" ref="AH47" si="176">+AG47</f>
        <v>0</v>
      </c>
      <c r="AI47" s="180">
        <f t="shared" ref="AI47" si="177">+AH47</f>
        <v>0</v>
      </c>
      <c r="AJ47" s="180">
        <f t="shared" ref="AJ47" si="178">+AI47</f>
        <v>0</v>
      </c>
      <c r="AK47" s="180">
        <f t="shared" ref="AK47" si="179">+AJ47</f>
        <v>0</v>
      </c>
      <c r="AL47" s="180">
        <f t="shared" ref="AL47" si="180">+AK47</f>
        <v>0</v>
      </c>
      <c r="AM47" s="8"/>
      <c r="AN47" s="7"/>
      <c r="AO47" s="135">
        <f>IF(C48=0,C47*$C31,IF(C48&lt;31,0,IF(C48&lt;61,0,0)))</f>
        <v>0</v>
      </c>
      <c r="AP47" s="135">
        <f>IF(D48=0,D47*$C31,IF(D48&lt;31,C47*$C31,IF(D48&lt;61,0,0)))</f>
        <v>0</v>
      </c>
      <c r="AQ47" s="135">
        <f>IF(E48=0,E47*$C31,IF(E48&lt;31,D47*$C31,IF(E48&lt;61,C47*$C31,0)))</f>
        <v>0</v>
      </c>
      <c r="AR47" s="135">
        <f>IF(F48=0,F47*$C31,IF(F48&lt;31,E47*$C31,IF(F48&lt;61,D47*$C31,C47*$C31)))</f>
        <v>0</v>
      </c>
      <c r="AS47" s="135">
        <f t="shared" ref="AS47" si="181">IF(G48=0,G47*$C31,IF(G48&lt;31,F47*$C31,IF(G48&lt;61,E47*$C31,D47*$C31)))</f>
        <v>0</v>
      </c>
      <c r="AT47" s="135">
        <f t="shared" ref="AT47" si="182">IF(H48=0,H47*$C31,IF(H48&lt;31,G47*$C31,IF(H48&lt;61,F47*$C31,E47*$C31)))</f>
        <v>0</v>
      </c>
      <c r="AU47" s="135">
        <f t="shared" ref="AU47" si="183">IF(I48=0,I47*$C31,IF(I48&lt;31,H47*$C31,IF(I48&lt;61,G47*$C31,F47*$C31)))</f>
        <v>0</v>
      </c>
      <c r="AV47" s="135">
        <f t="shared" ref="AV47" si="184">IF(J48=0,J47*$C31,IF(J48&lt;31,I47*$C31,IF(J48&lt;61,H47*$C31,G47*$C31)))</f>
        <v>0</v>
      </c>
      <c r="AW47" s="135">
        <f t="shared" ref="AW47" si="185">IF(K48=0,K47*$C31,IF(K48&lt;31,J47*$C31,IF(K48&lt;61,I47*$C31,H47*$C31)))</f>
        <v>0</v>
      </c>
      <c r="AX47" s="135">
        <f t="shared" ref="AX47" si="186">IF(L48=0,L47*$C31,IF(L48&lt;31,K47*$C31,IF(L48&lt;61,J47*$C31,I47*$C31)))</f>
        <v>0</v>
      </c>
      <c r="AY47" s="135">
        <f t="shared" ref="AY47" si="187">IF(M48=0,M47*$C31,IF(M48&lt;31,L47*$C31,IF(M48&lt;61,K47*$C31,J47*$C31)))</f>
        <v>0</v>
      </c>
      <c r="AZ47" s="135">
        <f t="shared" ref="AZ47" si="188">IF(N48=0,N47*$C31,IF(N48&lt;31,M47*$C31,IF(N48&lt;61,L47*$C31,K47*$C31)))</f>
        <v>0</v>
      </c>
      <c r="BA47" s="135">
        <f t="shared" ref="BA47" si="189">IF(O48=0,O47*$C31,IF(O48&lt;31,N47*$C31,IF(O48&lt;61,M47*$C31,L47*$C31)))</f>
        <v>0</v>
      </c>
      <c r="BB47" s="135">
        <f t="shared" ref="BB47" si="190">IF(P48=0,P47*$C31,IF(P48&lt;31,O47*$C31,IF(P48&lt;61,N47*$C31,M47*$C31)))</f>
        <v>0</v>
      </c>
      <c r="BC47" s="135">
        <f t="shared" ref="BC47" si="191">IF(Q48=0,Q47*$C31,IF(Q48&lt;31,P47*$C31,IF(Q48&lt;61,O47*$C31,N47*$C31)))</f>
        <v>0</v>
      </c>
      <c r="BD47" s="135">
        <f t="shared" ref="BD47" si="192">IF(R48=0,R47*$C31,IF(R48&lt;31,Q47*$C31,IF(R48&lt;61,P47*$C31,O47*$C31)))</f>
        <v>0</v>
      </c>
      <c r="BE47" s="135">
        <f t="shared" ref="BE47" si="193">IF(S48=0,S47*$C31,IF(S48&lt;31,R47*$C31,IF(S48&lt;61,Q47*$C31,P47*$C31)))</f>
        <v>0</v>
      </c>
      <c r="BF47" s="135">
        <f t="shared" ref="BF47" si="194">IF(T48=0,T47*$C31,IF(T48&lt;31,S47*$C31,IF(T48&lt;61,R47*$C31,Q47*$C31)))</f>
        <v>0</v>
      </c>
      <c r="BG47" s="135">
        <f t="shared" ref="BG47" si="195">IF(U48=0,U47*$C31,IF(U48&lt;31,T47*$C31,IF(U48&lt;61,S47*$C31,R47*$C31)))</f>
        <v>0</v>
      </c>
      <c r="BH47" s="135">
        <f t="shared" ref="BH47" si="196">IF(V48=0,V47*$C31,IF(V48&lt;31,U47*$C31,IF(V48&lt;61,T47*$C31,S47*$C31)))</f>
        <v>0</v>
      </c>
      <c r="BI47" s="135">
        <f t="shared" ref="BI47" si="197">IF(W48=0,W47*$C31,IF(W48&lt;31,V47*$C31,IF(W48&lt;61,U47*$C31,T47*$C31)))</f>
        <v>0</v>
      </c>
      <c r="BJ47" s="135">
        <f t="shared" ref="BJ47" si="198">IF(X48=0,X47*$C31,IF(X48&lt;31,W47*$C31,IF(X48&lt;61,V47*$C31,U47*$C31)))</f>
        <v>0</v>
      </c>
      <c r="BK47" s="135">
        <f t="shared" ref="BK47" si="199">IF(Y48=0,Y47*$C31,IF(Y48&lt;31,X47*$C31,IF(Y48&lt;61,W47*$C31,V47*$C31)))</f>
        <v>0</v>
      </c>
      <c r="BL47" s="135">
        <f t="shared" ref="BL47" si="200">IF(Z48=0,Z47*$C31,IF(Z48&lt;31,Y47*$C31,IF(Z48&lt;61,X47*$C31,W47*$C31)))</f>
        <v>0</v>
      </c>
      <c r="BM47" s="135">
        <f t="shared" ref="BM47" si="201">IF(AA48=0,AA47*$C31,IF(AA48&lt;31,Z47*$C31,IF(AA48&lt;61,Y47*$C31,X47*$C31)))</f>
        <v>0</v>
      </c>
      <c r="BN47" s="135">
        <f t="shared" ref="BN47" si="202">IF(AB48=0,AB47*$C31,IF(AB48&lt;31,AA47*$C31,IF(AB48&lt;61,Z47*$C31,Y47*$C31)))</f>
        <v>0</v>
      </c>
      <c r="BO47" s="135">
        <f t="shared" ref="BO47" si="203">IF(AC48=0,AC47*$C31,IF(AC48&lt;31,AB47*$C31,IF(AC48&lt;61,AA47*$C31,Z47*$C31)))</f>
        <v>0</v>
      </c>
      <c r="BP47" s="135">
        <f t="shared" ref="BP47" si="204">IF(AD48=0,AD47*$C31,IF(AD48&lt;31,AC47*$C31,IF(AD48&lt;61,AB47*$C31,AA47*$C31)))</f>
        <v>0</v>
      </c>
      <c r="BQ47" s="135">
        <f t="shared" ref="BQ47" si="205">IF(AE48=0,AE47*$C31,IF(AE48&lt;31,AD47*$C31,IF(AE48&lt;61,AC47*$C31,AB47*$C31)))</f>
        <v>0</v>
      </c>
      <c r="BR47" s="135">
        <f t="shared" ref="BR47" si="206">IF(AF48=0,AF47*$C31,IF(AF48&lt;31,AE47*$C31,IF(AF48&lt;61,AD47*$C31,AC47*$C31)))</f>
        <v>0</v>
      </c>
      <c r="BS47" s="135">
        <f t="shared" ref="BS47" si="207">IF(AG48=0,AG47*$C31,IF(AG48&lt;31,AF47*$C31,IF(AG48&lt;61,AE47*$C31,AD47*$C31)))</f>
        <v>0</v>
      </c>
      <c r="BT47" s="135">
        <f t="shared" ref="BT47" si="208">IF(AH48=0,AH47*$C31,IF(AH48&lt;31,AG47*$C31,IF(AH48&lt;61,AF47*$C31,AE47*$C31)))</f>
        <v>0</v>
      </c>
      <c r="BU47" s="135">
        <f t="shared" ref="BU47" si="209">IF(AI48=0,AI47*$C31,IF(AI48&lt;31,AH47*$C31,IF(AI48&lt;61,AG47*$C31,AF47*$C31)))</f>
        <v>0</v>
      </c>
      <c r="BV47" s="135">
        <f t="shared" ref="BV47" si="210">IF(AJ48=0,AJ47*$C31,IF(AJ48&lt;31,AI47*$C31,IF(AJ48&lt;61,AH47*$C31,AG47*$C31)))</f>
        <v>0</v>
      </c>
      <c r="BW47" s="135">
        <f t="shared" ref="BW47" si="211">IF(AK48=0,AK47*$C31,IF(AK48&lt;31,AJ47*$C31,IF(AK48&lt;61,AI47*$C31,AH47*$C31)))</f>
        <v>0</v>
      </c>
      <c r="BX47" s="135">
        <f t="shared" ref="BX47" si="212">IF(AL48=0,AL47*$C31,IF(AL48&lt;31,AK47*$C31,IF(AL48&lt;61,AJ47*$C31,AI47*$C31)))</f>
        <v>0</v>
      </c>
    </row>
    <row r="48" spans="1:76" ht="26">
      <c r="A48" s="12"/>
      <c r="B48" s="136" t="s">
        <v>219</v>
      </c>
      <c r="C48" s="182">
        <v>0</v>
      </c>
      <c r="D48" s="137">
        <f t="shared" ref="D48:K48" si="213">+C48</f>
        <v>0</v>
      </c>
      <c r="E48" s="137">
        <f t="shared" si="213"/>
        <v>0</v>
      </c>
      <c r="F48" s="137">
        <f t="shared" si="213"/>
        <v>0</v>
      </c>
      <c r="G48" s="137">
        <f t="shared" si="213"/>
        <v>0</v>
      </c>
      <c r="H48" s="137">
        <f t="shared" si="213"/>
        <v>0</v>
      </c>
      <c r="I48" s="137">
        <f t="shared" si="213"/>
        <v>0</v>
      </c>
      <c r="J48" s="137">
        <f t="shared" si="213"/>
        <v>0</v>
      </c>
      <c r="K48" s="137">
        <f t="shared" si="213"/>
        <v>0</v>
      </c>
      <c r="L48" s="137">
        <f t="shared" ref="L48:AL48" si="214">+K48</f>
        <v>0</v>
      </c>
      <c r="M48" s="137">
        <f t="shared" si="214"/>
        <v>0</v>
      </c>
      <c r="N48" s="137">
        <f t="shared" si="214"/>
        <v>0</v>
      </c>
      <c r="O48" s="137">
        <f t="shared" si="214"/>
        <v>0</v>
      </c>
      <c r="P48" s="137">
        <f t="shared" si="214"/>
        <v>0</v>
      </c>
      <c r="Q48" s="137">
        <f t="shared" si="214"/>
        <v>0</v>
      </c>
      <c r="R48" s="137">
        <f t="shared" si="214"/>
        <v>0</v>
      </c>
      <c r="S48" s="137">
        <f t="shared" si="214"/>
        <v>0</v>
      </c>
      <c r="T48" s="137">
        <f t="shared" si="214"/>
        <v>0</v>
      </c>
      <c r="U48" s="137">
        <f t="shared" si="214"/>
        <v>0</v>
      </c>
      <c r="V48" s="137">
        <f t="shared" si="214"/>
        <v>0</v>
      </c>
      <c r="W48" s="137">
        <f t="shared" si="214"/>
        <v>0</v>
      </c>
      <c r="X48" s="137">
        <f t="shared" si="214"/>
        <v>0</v>
      </c>
      <c r="Y48" s="137">
        <f t="shared" si="214"/>
        <v>0</v>
      </c>
      <c r="Z48" s="137">
        <f t="shared" si="214"/>
        <v>0</v>
      </c>
      <c r="AA48" s="137">
        <f t="shared" si="214"/>
        <v>0</v>
      </c>
      <c r="AB48" s="137">
        <f t="shared" si="214"/>
        <v>0</v>
      </c>
      <c r="AC48" s="137">
        <f t="shared" si="214"/>
        <v>0</v>
      </c>
      <c r="AD48" s="137">
        <f t="shared" si="214"/>
        <v>0</v>
      </c>
      <c r="AE48" s="137">
        <f t="shared" si="214"/>
        <v>0</v>
      </c>
      <c r="AF48" s="137">
        <f t="shared" si="214"/>
        <v>0</v>
      </c>
      <c r="AG48" s="137">
        <f t="shared" si="214"/>
        <v>0</v>
      </c>
      <c r="AH48" s="137">
        <f t="shared" si="214"/>
        <v>0</v>
      </c>
      <c r="AI48" s="137">
        <f t="shared" si="214"/>
        <v>0</v>
      </c>
      <c r="AJ48" s="137">
        <f t="shared" si="214"/>
        <v>0</v>
      </c>
      <c r="AK48" s="137">
        <f t="shared" si="214"/>
        <v>0</v>
      </c>
      <c r="AL48" s="137">
        <f t="shared" si="214"/>
        <v>0</v>
      </c>
      <c r="AM48" s="14"/>
      <c r="AN48" s="7"/>
      <c r="AO48" s="7"/>
    </row>
    <row r="50" spans="1:76">
      <c r="A50" s="132" t="s">
        <v>56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6"/>
      <c r="AN50" s="7"/>
      <c r="AO50" s="7"/>
    </row>
    <row r="51" spans="1:76">
      <c r="A51" s="183" t="s">
        <v>195</v>
      </c>
      <c r="B51" s="18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8"/>
      <c r="AN51" s="7"/>
      <c r="AO51" s="7"/>
    </row>
    <row r="52" spans="1:76">
      <c r="A52" s="9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8"/>
      <c r="AN52" s="7"/>
      <c r="AO52" s="7"/>
    </row>
    <row r="53" spans="1:76">
      <c r="A53" s="9" t="s">
        <v>253</v>
      </c>
      <c r="B53" s="7"/>
      <c r="C53" s="179">
        <v>0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8"/>
      <c r="AN53" s="7"/>
      <c r="AO53" s="7"/>
    </row>
    <row r="54" spans="1:76">
      <c r="A54" s="199" t="s">
        <v>55</v>
      </c>
      <c r="B54" s="200"/>
      <c r="C54" s="10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8"/>
      <c r="AN54" s="7"/>
      <c r="AO54" s="7"/>
    </row>
    <row r="55" spans="1:76">
      <c r="A55" s="9"/>
      <c r="B55" s="7" t="s">
        <v>198</v>
      </c>
      <c r="C55" s="179">
        <v>0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8"/>
      <c r="AN55" s="7"/>
      <c r="AO55" s="7"/>
    </row>
    <row r="56" spans="1:76">
      <c r="A56" s="9"/>
      <c r="B56" s="7" t="s">
        <v>199</v>
      </c>
      <c r="C56" s="179">
        <v>0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8"/>
      <c r="AN56" s="7"/>
      <c r="AO56" s="7"/>
    </row>
    <row r="57" spans="1:76">
      <c r="A57" s="9"/>
      <c r="B57" s="7" t="s">
        <v>259</v>
      </c>
      <c r="C57" s="179">
        <v>0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8"/>
      <c r="AN57" s="7"/>
      <c r="AO57" s="7"/>
    </row>
    <row r="58" spans="1:76">
      <c r="A58" s="9" t="s">
        <v>43</v>
      </c>
      <c r="B58" s="7"/>
      <c r="C58" s="15">
        <f>SUM(C55:C57)</f>
        <v>0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8"/>
      <c r="AN58" s="7"/>
      <c r="AO58" s="7"/>
    </row>
    <row r="59" spans="1:76" ht="14" thickBot="1">
      <c r="A59" s="9" t="s">
        <v>121</v>
      </c>
      <c r="B59" s="7"/>
      <c r="C59" s="16">
        <f>C53-C58</f>
        <v>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8"/>
      <c r="AN59" s="7"/>
      <c r="AO59" s="7"/>
    </row>
    <row r="60" spans="1:76">
      <c r="A60" s="9"/>
      <c r="B60" s="7"/>
      <c r="C60" s="10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8"/>
      <c r="AN60" s="7"/>
      <c r="AO60" s="7"/>
    </row>
    <row r="61" spans="1:76">
      <c r="A61" s="9" t="s">
        <v>179</v>
      </c>
      <c r="B61" s="7"/>
      <c r="C61" s="11">
        <f>IF(C53&gt;0,+C59/C53,0%)</f>
        <v>0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8"/>
      <c r="AN61" s="7"/>
      <c r="AO61" s="7"/>
    </row>
    <row r="62" spans="1:76">
      <c r="A62" s="9"/>
      <c r="B62" s="7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8"/>
      <c r="AN62" s="7"/>
      <c r="AO62" s="7"/>
    </row>
    <row r="63" spans="1:76">
      <c r="A63" s="9" t="s">
        <v>231</v>
      </c>
      <c r="B63" s="7"/>
      <c r="C63" s="20" t="s">
        <v>122</v>
      </c>
      <c r="D63" s="20" t="s">
        <v>122</v>
      </c>
      <c r="E63" s="20" t="s">
        <v>122</v>
      </c>
      <c r="F63" s="20" t="s">
        <v>122</v>
      </c>
      <c r="G63" s="20" t="s">
        <v>122</v>
      </c>
      <c r="H63" s="20" t="s">
        <v>122</v>
      </c>
      <c r="I63" s="20" t="s">
        <v>122</v>
      </c>
      <c r="J63" s="20" t="s">
        <v>122</v>
      </c>
      <c r="K63" s="20" t="s">
        <v>122</v>
      </c>
      <c r="L63" s="20" t="s">
        <v>122</v>
      </c>
      <c r="M63" s="20" t="s">
        <v>122</v>
      </c>
      <c r="N63" s="20" t="s">
        <v>122</v>
      </c>
      <c r="O63" s="20" t="s">
        <v>122</v>
      </c>
      <c r="P63" s="20" t="s">
        <v>122</v>
      </c>
      <c r="Q63" s="20" t="s">
        <v>122</v>
      </c>
      <c r="R63" s="20" t="s">
        <v>122</v>
      </c>
      <c r="S63" s="20" t="s">
        <v>122</v>
      </c>
      <c r="T63" s="20" t="s">
        <v>122</v>
      </c>
      <c r="U63" s="20" t="s">
        <v>122</v>
      </c>
      <c r="V63" s="20" t="s">
        <v>122</v>
      </c>
      <c r="W63" s="20" t="s">
        <v>122</v>
      </c>
      <c r="X63" s="20" t="s">
        <v>122</v>
      </c>
      <c r="Y63" s="20" t="s">
        <v>122</v>
      </c>
      <c r="Z63" s="20" t="s">
        <v>122</v>
      </c>
      <c r="AA63" s="20" t="s">
        <v>122</v>
      </c>
      <c r="AB63" s="20" t="s">
        <v>122</v>
      </c>
      <c r="AC63" s="20" t="s">
        <v>122</v>
      </c>
      <c r="AD63" s="20" t="s">
        <v>122</v>
      </c>
      <c r="AE63" s="20" t="s">
        <v>122</v>
      </c>
      <c r="AF63" s="20" t="s">
        <v>122</v>
      </c>
      <c r="AG63" s="20" t="s">
        <v>122</v>
      </c>
      <c r="AH63" s="20" t="s">
        <v>122</v>
      </c>
      <c r="AI63" s="20" t="s">
        <v>122</v>
      </c>
      <c r="AJ63" s="20" t="s">
        <v>122</v>
      </c>
      <c r="AK63" s="20" t="s">
        <v>122</v>
      </c>
      <c r="AL63" s="20" t="s">
        <v>122</v>
      </c>
      <c r="AM63" s="8"/>
      <c r="AN63" s="7"/>
      <c r="AO63" s="20" t="s">
        <v>122</v>
      </c>
      <c r="AP63" s="20" t="s">
        <v>122</v>
      </c>
      <c r="AQ63" s="20" t="s">
        <v>122</v>
      </c>
      <c r="AR63" s="20" t="s">
        <v>122</v>
      </c>
      <c r="AS63" s="20" t="s">
        <v>122</v>
      </c>
      <c r="AT63" s="20" t="s">
        <v>122</v>
      </c>
      <c r="AU63" s="21" t="s">
        <v>122</v>
      </c>
      <c r="AV63" s="21" t="s">
        <v>122</v>
      </c>
      <c r="AW63" s="21" t="s">
        <v>122</v>
      </c>
      <c r="AX63" s="21" t="s">
        <v>122</v>
      </c>
      <c r="AY63" s="21" t="s">
        <v>122</v>
      </c>
      <c r="AZ63" s="21" t="s">
        <v>122</v>
      </c>
      <c r="BA63" s="21" t="s">
        <v>122</v>
      </c>
      <c r="BB63" s="21" t="s">
        <v>122</v>
      </c>
      <c r="BC63" s="21" t="s">
        <v>122</v>
      </c>
      <c r="BD63" s="21" t="s">
        <v>122</v>
      </c>
      <c r="BE63" s="21" t="s">
        <v>122</v>
      </c>
      <c r="BF63" s="21" t="s">
        <v>122</v>
      </c>
      <c r="BG63" s="21" t="s">
        <v>122</v>
      </c>
      <c r="BH63" s="21" t="s">
        <v>122</v>
      </c>
      <c r="BI63" s="21" t="s">
        <v>122</v>
      </c>
      <c r="BJ63" s="21" t="s">
        <v>122</v>
      </c>
      <c r="BK63" s="21" t="s">
        <v>122</v>
      </c>
      <c r="BL63" s="21" t="s">
        <v>122</v>
      </c>
      <c r="BM63" s="21" t="s">
        <v>122</v>
      </c>
      <c r="BN63" s="21" t="s">
        <v>122</v>
      </c>
      <c r="BO63" s="21" t="s">
        <v>122</v>
      </c>
      <c r="BP63" s="21" t="s">
        <v>122</v>
      </c>
      <c r="BQ63" s="21" t="s">
        <v>122</v>
      </c>
      <c r="BR63" s="21" t="s">
        <v>122</v>
      </c>
      <c r="BS63" s="21" t="s">
        <v>122</v>
      </c>
      <c r="BT63" s="21" t="s">
        <v>122</v>
      </c>
      <c r="BU63" s="21" t="s">
        <v>122</v>
      </c>
      <c r="BV63" s="21" t="s">
        <v>122</v>
      </c>
      <c r="BW63" s="21" t="s">
        <v>122</v>
      </c>
      <c r="BX63" s="21" t="s">
        <v>122</v>
      </c>
    </row>
    <row r="64" spans="1:76">
      <c r="A64" s="9"/>
      <c r="B64" s="7"/>
      <c r="C64" s="20">
        <v>1</v>
      </c>
      <c r="D64" s="20">
        <v>2</v>
      </c>
      <c r="E64" s="20">
        <v>3</v>
      </c>
      <c r="F64" s="20">
        <v>4</v>
      </c>
      <c r="G64" s="20">
        <v>5</v>
      </c>
      <c r="H64" s="20">
        <v>6</v>
      </c>
      <c r="I64" s="20">
        <v>7</v>
      </c>
      <c r="J64" s="20">
        <v>8</v>
      </c>
      <c r="K64" s="20">
        <v>9</v>
      </c>
      <c r="L64" s="20">
        <v>10</v>
      </c>
      <c r="M64" s="20">
        <v>11</v>
      </c>
      <c r="N64" s="20">
        <v>12</v>
      </c>
      <c r="O64" s="20">
        <v>13</v>
      </c>
      <c r="P64" s="20">
        <v>14</v>
      </c>
      <c r="Q64" s="20">
        <v>15</v>
      </c>
      <c r="R64" s="20">
        <v>16</v>
      </c>
      <c r="S64" s="20">
        <v>17</v>
      </c>
      <c r="T64" s="20">
        <v>18</v>
      </c>
      <c r="U64" s="20">
        <v>19</v>
      </c>
      <c r="V64" s="20">
        <v>20</v>
      </c>
      <c r="W64" s="20">
        <v>21</v>
      </c>
      <c r="X64" s="20">
        <v>22</v>
      </c>
      <c r="Y64" s="20">
        <v>23</v>
      </c>
      <c r="Z64" s="20">
        <v>24</v>
      </c>
      <c r="AA64" s="20">
        <v>25</v>
      </c>
      <c r="AB64" s="20">
        <v>26</v>
      </c>
      <c r="AC64" s="20">
        <v>27</v>
      </c>
      <c r="AD64" s="20">
        <v>28</v>
      </c>
      <c r="AE64" s="20">
        <v>29</v>
      </c>
      <c r="AF64" s="20">
        <v>30</v>
      </c>
      <c r="AG64" s="20">
        <v>31</v>
      </c>
      <c r="AH64" s="20">
        <v>32</v>
      </c>
      <c r="AI64" s="20">
        <v>33</v>
      </c>
      <c r="AJ64" s="20">
        <v>34</v>
      </c>
      <c r="AK64" s="20">
        <v>35</v>
      </c>
      <c r="AL64" s="20">
        <v>36</v>
      </c>
      <c r="AM64" s="8"/>
      <c r="AN64" s="7"/>
      <c r="AO64" s="20">
        <v>1</v>
      </c>
      <c r="AP64" s="20">
        <v>2</v>
      </c>
      <c r="AQ64" s="20">
        <v>3</v>
      </c>
      <c r="AR64" s="20">
        <v>4</v>
      </c>
      <c r="AS64" s="20">
        <v>5</v>
      </c>
      <c r="AT64" s="20">
        <v>6</v>
      </c>
      <c r="AU64" s="2">
        <v>7</v>
      </c>
      <c r="AV64" s="2">
        <f t="shared" ref="AV64:BX64" si="215">+AU64+1</f>
        <v>8</v>
      </c>
      <c r="AW64" s="2">
        <f t="shared" si="215"/>
        <v>9</v>
      </c>
      <c r="AX64" s="2">
        <f t="shared" si="215"/>
        <v>10</v>
      </c>
      <c r="AY64" s="2">
        <f t="shared" si="215"/>
        <v>11</v>
      </c>
      <c r="AZ64" s="2">
        <f t="shared" si="215"/>
        <v>12</v>
      </c>
      <c r="BA64" s="2">
        <f t="shared" si="215"/>
        <v>13</v>
      </c>
      <c r="BB64" s="2">
        <f t="shared" si="215"/>
        <v>14</v>
      </c>
      <c r="BC64" s="2">
        <f t="shared" si="215"/>
        <v>15</v>
      </c>
      <c r="BD64" s="2">
        <f t="shared" si="215"/>
        <v>16</v>
      </c>
      <c r="BE64" s="2">
        <f t="shared" si="215"/>
        <v>17</v>
      </c>
      <c r="BF64" s="2">
        <f t="shared" si="215"/>
        <v>18</v>
      </c>
      <c r="BG64" s="2">
        <f t="shared" si="215"/>
        <v>19</v>
      </c>
      <c r="BH64" s="2">
        <f t="shared" si="215"/>
        <v>20</v>
      </c>
      <c r="BI64" s="2">
        <f t="shared" si="215"/>
        <v>21</v>
      </c>
      <c r="BJ64" s="2">
        <f t="shared" si="215"/>
        <v>22</v>
      </c>
      <c r="BK64" s="2">
        <f t="shared" si="215"/>
        <v>23</v>
      </c>
      <c r="BL64" s="2">
        <f t="shared" si="215"/>
        <v>24</v>
      </c>
      <c r="BM64" s="2">
        <f t="shared" si="215"/>
        <v>25</v>
      </c>
      <c r="BN64" s="2">
        <f t="shared" si="215"/>
        <v>26</v>
      </c>
      <c r="BO64" s="2">
        <f t="shared" si="215"/>
        <v>27</v>
      </c>
      <c r="BP64" s="2">
        <f t="shared" si="215"/>
        <v>28</v>
      </c>
      <c r="BQ64" s="2">
        <f t="shared" si="215"/>
        <v>29</v>
      </c>
      <c r="BR64" s="2">
        <f t="shared" si="215"/>
        <v>30</v>
      </c>
      <c r="BS64" s="2">
        <f t="shared" si="215"/>
        <v>31</v>
      </c>
      <c r="BT64" s="2">
        <f t="shared" si="215"/>
        <v>32</v>
      </c>
      <c r="BU64" s="2">
        <f t="shared" si="215"/>
        <v>33</v>
      </c>
      <c r="BV64" s="2">
        <f t="shared" si="215"/>
        <v>34</v>
      </c>
      <c r="BW64" s="2">
        <f t="shared" si="215"/>
        <v>35</v>
      </c>
      <c r="BX64" s="2">
        <f t="shared" si="215"/>
        <v>36</v>
      </c>
    </row>
    <row r="65" spans="1:76">
      <c r="A65" s="201" t="s">
        <v>233</v>
      </c>
      <c r="B65" s="200"/>
      <c r="C65" s="1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8"/>
      <c r="AN65" s="7"/>
      <c r="AO65" s="7"/>
      <c r="AP65" s="7"/>
      <c r="AQ65" s="7"/>
      <c r="AR65" s="7"/>
      <c r="AS65" s="7"/>
      <c r="AT65" s="7"/>
    </row>
    <row r="66" spans="1:76" ht="26">
      <c r="A66" s="9"/>
      <c r="B66" s="22" t="s">
        <v>266</v>
      </c>
      <c r="C66" s="180">
        <v>0</v>
      </c>
      <c r="D66" s="180">
        <f t="shared" ref="D66:AL66" si="216">+C66</f>
        <v>0</v>
      </c>
      <c r="E66" s="180">
        <f t="shared" si="216"/>
        <v>0</v>
      </c>
      <c r="F66" s="180">
        <f t="shared" si="216"/>
        <v>0</v>
      </c>
      <c r="G66" s="180">
        <f t="shared" si="216"/>
        <v>0</v>
      </c>
      <c r="H66" s="180">
        <f t="shared" si="216"/>
        <v>0</v>
      </c>
      <c r="I66" s="180">
        <f t="shared" si="216"/>
        <v>0</v>
      </c>
      <c r="J66" s="180">
        <f t="shared" si="216"/>
        <v>0</v>
      </c>
      <c r="K66" s="180">
        <f t="shared" si="216"/>
        <v>0</v>
      </c>
      <c r="L66" s="180">
        <f t="shared" si="216"/>
        <v>0</v>
      </c>
      <c r="M66" s="180">
        <f t="shared" si="216"/>
        <v>0</v>
      </c>
      <c r="N66" s="180">
        <f t="shared" si="216"/>
        <v>0</v>
      </c>
      <c r="O66" s="180">
        <f t="shared" si="216"/>
        <v>0</v>
      </c>
      <c r="P66" s="180">
        <f t="shared" si="216"/>
        <v>0</v>
      </c>
      <c r="Q66" s="180">
        <f t="shared" si="216"/>
        <v>0</v>
      </c>
      <c r="R66" s="180">
        <f t="shared" si="216"/>
        <v>0</v>
      </c>
      <c r="S66" s="180">
        <f t="shared" si="216"/>
        <v>0</v>
      </c>
      <c r="T66" s="180">
        <f t="shared" si="216"/>
        <v>0</v>
      </c>
      <c r="U66" s="180">
        <f t="shared" si="216"/>
        <v>0</v>
      </c>
      <c r="V66" s="180">
        <f t="shared" si="216"/>
        <v>0</v>
      </c>
      <c r="W66" s="180">
        <f t="shared" si="216"/>
        <v>0</v>
      </c>
      <c r="X66" s="180">
        <f t="shared" si="216"/>
        <v>0</v>
      </c>
      <c r="Y66" s="180">
        <f t="shared" si="216"/>
        <v>0</v>
      </c>
      <c r="Z66" s="180">
        <f t="shared" si="216"/>
        <v>0</v>
      </c>
      <c r="AA66" s="180">
        <f t="shared" si="216"/>
        <v>0</v>
      </c>
      <c r="AB66" s="180">
        <f t="shared" si="216"/>
        <v>0</v>
      </c>
      <c r="AC66" s="180">
        <f t="shared" si="216"/>
        <v>0</v>
      </c>
      <c r="AD66" s="180">
        <f t="shared" si="216"/>
        <v>0</v>
      </c>
      <c r="AE66" s="180">
        <f t="shared" si="216"/>
        <v>0</v>
      </c>
      <c r="AF66" s="180">
        <f t="shared" si="216"/>
        <v>0</v>
      </c>
      <c r="AG66" s="180">
        <f t="shared" si="216"/>
        <v>0</v>
      </c>
      <c r="AH66" s="180">
        <f t="shared" si="216"/>
        <v>0</v>
      </c>
      <c r="AI66" s="180">
        <f t="shared" si="216"/>
        <v>0</v>
      </c>
      <c r="AJ66" s="180">
        <f t="shared" si="216"/>
        <v>0</v>
      </c>
      <c r="AK66" s="180">
        <f t="shared" si="216"/>
        <v>0</v>
      </c>
      <c r="AL66" s="180">
        <f t="shared" si="216"/>
        <v>0</v>
      </c>
      <c r="AM66" s="8"/>
      <c r="AN66" s="7"/>
      <c r="AO66" s="135">
        <f>IF(C67=0,C66*$C58,IF(C67&lt;31,0,IF(C67&lt;61,0,0)))</f>
        <v>0</v>
      </c>
      <c r="AP66" s="135">
        <f>IF(D67=0,D66*$C58,IF(D67&lt;31,C66*$C58,IF(D67&lt;61,0,0)))</f>
        <v>0</v>
      </c>
      <c r="AQ66" s="135">
        <f>IF(E67=0,E66*$C58,IF(E67&lt;31,D66*$C58,IF(E67&lt;61,C66*$C58,0)))</f>
        <v>0</v>
      </c>
      <c r="AR66" s="135">
        <f>IF(F67=0,F66*$C58,IF(F67&lt;31,E66*$C58,IF(F67&lt;61,D66*$C58,C66*$C58)))</f>
        <v>0</v>
      </c>
      <c r="AS66" s="135">
        <f t="shared" ref="AS66" si="217">IF(G67=0,G66*$C58,IF(G67&lt;31,F66*$C58,IF(G67&lt;61,E66*$C58,D66*$C58)))</f>
        <v>0</v>
      </c>
      <c r="AT66" s="135">
        <f t="shared" ref="AT66" si="218">IF(H67=0,H66*$C58,IF(H67&lt;31,G66*$C58,IF(H67&lt;61,F66*$C58,E66*$C58)))</f>
        <v>0</v>
      </c>
      <c r="AU66" s="135">
        <f t="shared" ref="AU66" si="219">IF(I67=0,I66*$C58,IF(I67&lt;31,H66*$C58,IF(I67&lt;61,G66*$C58,F66*$C58)))</f>
        <v>0</v>
      </c>
      <c r="AV66" s="135">
        <f t="shared" ref="AV66" si="220">IF(J67=0,J66*$C58,IF(J67&lt;31,I66*$C58,IF(J67&lt;61,H66*$C58,G66*$C58)))</f>
        <v>0</v>
      </c>
      <c r="AW66" s="135">
        <f t="shared" ref="AW66" si="221">IF(K67=0,K66*$C58,IF(K67&lt;31,J66*$C58,IF(K67&lt;61,I66*$C58,H66*$C58)))</f>
        <v>0</v>
      </c>
      <c r="AX66" s="135">
        <f t="shared" ref="AX66" si="222">IF(L67=0,L66*$C58,IF(L67&lt;31,K66*$C58,IF(L67&lt;61,J66*$C58,I66*$C58)))</f>
        <v>0</v>
      </c>
      <c r="AY66" s="135">
        <f t="shared" ref="AY66" si="223">IF(M67=0,M66*$C58,IF(M67&lt;31,L66*$C58,IF(M67&lt;61,K66*$C58,J66*$C58)))</f>
        <v>0</v>
      </c>
      <c r="AZ66" s="135">
        <f t="shared" ref="AZ66" si="224">IF(N67=0,N66*$C58,IF(N67&lt;31,M66*$C58,IF(N67&lt;61,L66*$C58,K66*$C58)))</f>
        <v>0</v>
      </c>
      <c r="BA66" s="135">
        <f t="shared" ref="BA66" si="225">IF(O67=0,O66*$C58,IF(O67&lt;31,N66*$C58,IF(O67&lt;61,M66*$C58,L66*$C58)))</f>
        <v>0</v>
      </c>
      <c r="BB66" s="135">
        <f t="shared" ref="BB66" si="226">IF(P67=0,P66*$C58,IF(P67&lt;31,O66*$C58,IF(P67&lt;61,N66*$C58,M66*$C58)))</f>
        <v>0</v>
      </c>
      <c r="BC66" s="135">
        <f t="shared" ref="BC66" si="227">IF(Q67=0,Q66*$C58,IF(Q67&lt;31,P66*$C58,IF(Q67&lt;61,O66*$C58,N66*$C58)))</f>
        <v>0</v>
      </c>
      <c r="BD66" s="135">
        <f t="shared" ref="BD66" si="228">IF(R67=0,R66*$C58,IF(R67&lt;31,Q66*$C58,IF(R67&lt;61,P66*$C58,O66*$C58)))</f>
        <v>0</v>
      </c>
      <c r="BE66" s="135">
        <f t="shared" ref="BE66" si="229">IF(S67=0,S66*$C58,IF(S67&lt;31,R66*$C58,IF(S67&lt;61,Q66*$C58,P66*$C58)))</f>
        <v>0</v>
      </c>
      <c r="BF66" s="135">
        <f t="shared" ref="BF66" si="230">IF(T67=0,T66*$C58,IF(T67&lt;31,S66*$C58,IF(T67&lt;61,R66*$C58,Q66*$C58)))</f>
        <v>0</v>
      </c>
      <c r="BG66" s="135">
        <f t="shared" ref="BG66" si="231">IF(U67=0,U66*$C58,IF(U67&lt;31,T66*$C58,IF(U67&lt;61,S66*$C58,R66*$C58)))</f>
        <v>0</v>
      </c>
      <c r="BH66" s="135">
        <f t="shared" ref="BH66" si="232">IF(V67=0,V66*$C58,IF(V67&lt;31,U66*$C58,IF(V67&lt;61,T66*$C58,S66*$C58)))</f>
        <v>0</v>
      </c>
      <c r="BI66" s="135">
        <f t="shared" ref="BI66" si="233">IF(W67=0,W66*$C58,IF(W67&lt;31,V66*$C58,IF(W67&lt;61,U66*$C58,T66*$C58)))</f>
        <v>0</v>
      </c>
      <c r="BJ66" s="135">
        <f t="shared" ref="BJ66" si="234">IF(X67=0,X66*$C58,IF(X67&lt;31,W66*$C58,IF(X67&lt;61,V66*$C58,U66*$C58)))</f>
        <v>0</v>
      </c>
      <c r="BK66" s="135">
        <f t="shared" ref="BK66" si="235">IF(Y67=0,Y66*$C58,IF(Y67&lt;31,X66*$C58,IF(Y67&lt;61,W66*$C58,V66*$C58)))</f>
        <v>0</v>
      </c>
      <c r="BL66" s="135">
        <f t="shared" ref="BL66" si="236">IF(Z67=0,Z66*$C58,IF(Z67&lt;31,Y66*$C58,IF(Z67&lt;61,X66*$C58,W66*$C58)))</f>
        <v>0</v>
      </c>
      <c r="BM66" s="135">
        <f t="shared" ref="BM66" si="237">IF(AA67=0,AA66*$C58,IF(AA67&lt;31,Z66*$C58,IF(AA67&lt;61,Y66*$C58,X66*$C58)))</f>
        <v>0</v>
      </c>
      <c r="BN66" s="135">
        <f t="shared" ref="BN66" si="238">IF(AB67=0,AB66*$C58,IF(AB67&lt;31,AA66*$C58,IF(AB67&lt;61,Z66*$C58,Y66*$C58)))</f>
        <v>0</v>
      </c>
      <c r="BO66" s="135">
        <f t="shared" ref="BO66" si="239">IF(AC67=0,AC66*$C58,IF(AC67&lt;31,AB66*$C58,IF(AC67&lt;61,AA66*$C58,Z66*$C58)))</f>
        <v>0</v>
      </c>
      <c r="BP66" s="135">
        <f t="shared" ref="BP66" si="240">IF(AD67=0,AD66*$C58,IF(AD67&lt;31,AC66*$C58,IF(AD67&lt;61,AB66*$C58,AA66*$C58)))</f>
        <v>0</v>
      </c>
      <c r="BQ66" s="135">
        <f t="shared" ref="BQ66" si="241">IF(AE67=0,AE66*$C58,IF(AE67&lt;31,AD66*$C58,IF(AE67&lt;61,AC66*$C58,AB66*$C58)))</f>
        <v>0</v>
      </c>
      <c r="BR66" s="135">
        <f t="shared" ref="BR66" si="242">IF(AF67=0,AF66*$C58,IF(AF67&lt;31,AE66*$C58,IF(AF67&lt;61,AD66*$C58,AC66*$C58)))</f>
        <v>0</v>
      </c>
      <c r="BS66" s="135">
        <f t="shared" ref="BS66" si="243">IF(AG67=0,AG66*$C58,IF(AG67&lt;31,AF66*$C58,IF(AG67&lt;61,AE66*$C58,AD66*$C58)))</f>
        <v>0</v>
      </c>
      <c r="BT66" s="135">
        <f t="shared" ref="BT66" si="244">IF(AH67=0,AH66*$C58,IF(AH67&lt;31,AG66*$C58,IF(AH67&lt;61,AF66*$C58,AE66*$C58)))</f>
        <v>0</v>
      </c>
      <c r="BU66" s="135">
        <f t="shared" ref="BU66" si="245">IF(AI67=0,AI66*$C58,IF(AI67&lt;31,AH66*$C58,IF(AI67&lt;61,AG66*$C58,AF66*$C58)))</f>
        <v>0</v>
      </c>
      <c r="BV66" s="135">
        <f t="shared" ref="BV66" si="246">IF(AJ67=0,AJ66*$C58,IF(AJ67&lt;31,AI66*$C58,IF(AJ67&lt;61,AH66*$C58,AG66*$C58)))</f>
        <v>0</v>
      </c>
      <c r="BW66" s="135">
        <f t="shared" ref="BW66" si="247">IF(AK67=0,AK66*$C58,IF(AK67&lt;31,AJ66*$C58,IF(AK67&lt;61,AI66*$C58,AH66*$C58)))</f>
        <v>0</v>
      </c>
      <c r="BX66" s="135">
        <f t="shared" ref="BX66" si="248">IF(AL67=0,AL66*$C58,IF(AL67&lt;31,AK66*$C58,IF(AL67&lt;61,AJ66*$C58,AI66*$C58)))</f>
        <v>0</v>
      </c>
    </row>
    <row r="67" spans="1:76">
      <c r="A67" s="9"/>
      <c r="B67" s="22" t="s">
        <v>197</v>
      </c>
      <c r="C67" s="181">
        <v>0</v>
      </c>
      <c r="D67" s="129">
        <f t="shared" ref="D67:I67" si="249">+C67</f>
        <v>0</v>
      </c>
      <c r="E67" s="129">
        <f t="shared" si="249"/>
        <v>0</v>
      </c>
      <c r="F67" s="129">
        <f t="shared" si="249"/>
        <v>0</v>
      </c>
      <c r="G67" s="129">
        <f t="shared" si="249"/>
        <v>0</v>
      </c>
      <c r="H67" s="129">
        <f t="shared" si="249"/>
        <v>0</v>
      </c>
      <c r="I67" s="129">
        <f t="shared" si="249"/>
        <v>0</v>
      </c>
      <c r="J67" s="129">
        <f t="shared" ref="J67:AL67" si="250">+I67</f>
        <v>0</v>
      </c>
      <c r="K67" s="129">
        <f t="shared" si="250"/>
        <v>0</v>
      </c>
      <c r="L67" s="129">
        <f t="shared" si="250"/>
        <v>0</v>
      </c>
      <c r="M67" s="129">
        <f t="shared" si="250"/>
        <v>0</v>
      </c>
      <c r="N67" s="129">
        <f t="shared" si="250"/>
        <v>0</v>
      </c>
      <c r="O67" s="129">
        <f t="shared" si="250"/>
        <v>0</v>
      </c>
      <c r="P67" s="129">
        <f t="shared" si="250"/>
        <v>0</v>
      </c>
      <c r="Q67" s="129">
        <f t="shared" si="250"/>
        <v>0</v>
      </c>
      <c r="R67" s="129">
        <f t="shared" si="250"/>
        <v>0</v>
      </c>
      <c r="S67" s="129">
        <f t="shared" si="250"/>
        <v>0</v>
      </c>
      <c r="T67" s="129">
        <f t="shared" si="250"/>
        <v>0</v>
      </c>
      <c r="U67" s="129">
        <f t="shared" si="250"/>
        <v>0</v>
      </c>
      <c r="V67" s="129">
        <f t="shared" si="250"/>
        <v>0</v>
      </c>
      <c r="W67" s="129">
        <f t="shared" si="250"/>
        <v>0</v>
      </c>
      <c r="X67" s="129">
        <f t="shared" si="250"/>
        <v>0</v>
      </c>
      <c r="Y67" s="129">
        <f t="shared" si="250"/>
        <v>0</v>
      </c>
      <c r="Z67" s="129">
        <f t="shared" si="250"/>
        <v>0</v>
      </c>
      <c r="AA67" s="129">
        <f t="shared" si="250"/>
        <v>0</v>
      </c>
      <c r="AB67" s="129">
        <f t="shared" si="250"/>
        <v>0</v>
      </c>
      <c r="AC67" s="129">
        <f t="shared" si="250"/>
        <v>0</v>
      </c>
      <c r="AD67" s="129">
        <f t="shared" si="250"/>
        <v>0</v>
      </c>
      <c r="AE67" s="129">
        <f t="shared" si="250"/>
        <v>0</v>
      </c>
      <c r="AF67" s="129">
        <f t="shared" si="250"/>
        <v>0</v>
      </c>
      <c r="AG67" s="129">
        <f t="shared" si="250"/>
        <v>0</v>
      </c>
      <c r="AH67" s="129">
        <f t="shared" si="250"/>
        <v>0</v>
      </c>
      <c r="AI67" s="129">
        <f t="shared" si="250"/>
        <v>0</v>
      </c>
      <c r="AJ67" s="129">
        <f t="shared" si="250"/>
        <v>0</v>
      </c>
      <c r="AK67" s="129">
        <f t="shared" si="250"/>
        <v>0</v>
      </c>
      <c r="AL67" s="129">
        <f t="shared" si="250"/>
        <v>0</v>
      </c>
      <c r="AM67" s="8"/>
      <c r="AN67" s="7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</row>
    <row r="68" spans="1:76">
      <c r="A68" s="9" t="s">
        <v>232</v>
      </c>
      <c r="B68" s="22"/>
      <c r="C68" s="1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8"/>
      <c r="AN68" s="7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</row>
    <row r="69" spans="1:76">
      <c r="A69" s="9"/>
      <c r="B69" s="22" t="s">
        <v>267</v>
      </c>
      <c r="C69" s="180">
        <v>0</v>
      </c>
      <c r="D69" s="180">
        <f t="shared" ref="D69:AL69" si="251">+C69</f>
        <v>0</v>
      </c>
      <c r="E69" s="180">
        <f t="shared" si="251"/>
        <v>0</v>
      </c>
      <c r="F69" s="180">
        <f t="shared" si="251"/>
        <v>0</v>
      </c>
      <c r="G69" s="180">
        <f t="shared" si="251"/>
        <v>0</v>
      </c>
      <c r="H69" s="180">
        <f t="shared" si="251"/>
        <v>0</v>
      </c>
      <c r="I69" s="180">
        <f t="shared" si="251"/>
        <v>0</v>
      </c>
      <c r="J69" s="180">
        <f t="shared" si="251"/>
        <v>0</v>
      </c>
      <c r="K69" s="180">
        <f t="shared" si="251"/>
        <v>0</v>
      </c>
      <c r="L69" s="180">
        <f t="shared" si="251"/>
        <v>0</v>
      </c>
      <c r="M69" s="180">
        <f t="shared" si="251"/>
        <v>0</v>
      </c>
      <c r="N69" s="180">
        <f t="shared" si="251"/>
        <v>0</v>
      </c>
      <c r="O69" s="180">
        <f t="shared" si="251"/>
        <v>0</v>
      </c>
      <c r="P69" s="180">
        <f t="shared" si="251"/>
        <v>0</v>
      </c>
      <c r="Q69" s="180">
        <f t="shared" si="251"/>
        <v>0</v>
      </c>
      <c r="R69" s="180">
        <f t="shared" si="251"/>
        <v>0</v>
      </c>
      <c r="S69" s="180">
        <f t="shared" si="251"/>
        <v>0</v>
      </c>
      <c r="T69" s="180">
        <f t="shared" si="251"/>
        <v>0</v>
      </c>
      <c r="U69" s="180">
        <f t="shared" si="251"/>
        <v>0</v>
      </c>
      <c r="V69" s="180">
        <f t="shared" si="251"/>
        <v>0</v>
      </c>
      <c r="W69" s="180">
        <f t="shared" si="251"/>
        <v>0</v>
      </c>
      <c r="X69" s="180">
        <f t="shared" si="251"/>
        <v>0</v>
      </c>
      <c r="Y69" s="180">
        <f t="shared" si="251"/>
        <v>0</v>
      </c>
      <c r="Z69" s="180">
        <f t="shared" si="251"/>
        <v>0</v>
      </c>
      <c r="AA69" s="180">
        <f t="shared" si="251"/>
        <v>0</v>
      </c>
      <c r="AB69" s="180">
        <f t="shared" si="251"/>
        <v>0</v>
      </c>
      <c r="AC69" s="180">
        <f t="shared" si="251"/>
        <v>0</v>
      </c>
      <c r="AD69" s="180">
        <f t="shared" si="251"/>
        <v>0</v>
      </c>
      <c r="AE69" s="180">
        <f t="shared" si="251"/>
        <v>0</v>
      </c>
      <c r="AF69" s="180">
        <f t="shared" si="251"/>
        <v>0</v>
      </c>
      <c r="AG69" s="180">
        <f t="shared" si="251"/>
        <v>0</v>
      </c>
      <c r="AH69" s="180">
        <f t="shared" si="251"/>
        <v>0</v>
      </c>
      <c r="AI69" s="180">
        <f t="shared" si="251"/>
        <v>0</v>
      </c>
      <c r="AJ69" s="180">
        <f t="shared" si="251"/>
        <v>0</v>
      </c>
      <c r="AK69" s="180">
        <f t="shared" si="251"/>
        <v>0</v>
      </c>
      <c r="AL69" s="180">
        <f t="shared" si="251"/>
        <v>0</v>
      </c>
      <c r="AM69" s="8"/>
      <c r="AN69" s="7"/>
      <c r="AO69" s="135">
        <f>IF(C70=0,C69*$C53,IF(C70&lt;31,0,IF(C70&lt;61,0,0)))</f>
        <v>0</v>
      </c>
      <c r="AP69" s="135">
        <f>IF(D70=0,D69*$C53,IF(D70&lt;31,C69*$C53,IF(D70&lt;61,0,0)))</f>
        <v>0</v>
      </c>
      <c r="AQ69" s="135">
        <f>IF(E70=0,E69*$C53,IF(E70&lt;31,D69*$C53,IF(E70&lt;61,C69*$C53,0)))</f>
        <v>0</v>
      </c>
      <c r="AR69" s="135">
        <f>IF(F70=0,F69*$C53,IF(F70&lt;31,E69*$C53,IF(F70&lt;61,D69*$C53,C69*$C53)))</f>
        <v>0</v>
      </c>
      <c r="AS69" s="135">
        <f t="shared" ref="AS69" si="252">IF(G70=0,G69*$C53,IF(G70&lt;31,F69*$C53,IF(G70&lt;61,E69*$C53,D69*$C53)))</f>
        <v>0</v>
      </c>
      <c r="AT69" s="135">
        <f t="shared" ref="AT69" si="253">IF(H70=0,H69*$C53,IF(H70&lt;31,G69*$C53,IF(H70&lt;61,F69*$C53,E69*$C53)))</f>
        <v>0</v>
      </c>
      <c r="AU69" s="135">
        <f t="shared" ref="AU69" si="254">IF(I70=0,I69*$C53,IF(I70&lt;31,H69*$C53,IF(I70&lt;61,G69*$C53,F69*$C53)))</f>
        <v>0</v>
      </c>
      <c r="AV69" s="135">
        <f t="shared" ref="AV69" si="255">IF(J70=0,J69*$C53,IF(J70&lt;31,I69*$C53,IF(J70&lt;61,H69*$C53,G69*$C53)))</f>
        <v>0</v>
      </c>
      <c r="AW69" s="135">
        <f t="shared" ref="AW69" si="256">IF(K70=0,K69*$C53,IF(K70&lt;31,J69*$C53,IF(K70&lt;61,I69*$C53,H69*$C53)))</f>
        <v>0</v>
      </c>
      <c r="AX69" s="135">
        <f t="shared" ref="AX69" si="257">IF(L70=0,L69*$C53,IF(L70&lt;31,K69*$C53,IF(L70&lt;61,J69*$C53,I69*$C53)))</f>
        <v>0</v>
      </c>
      <c r="AY69" s="135">
        <f t="shared" ref="AY69" si="258">IF(M70=0,M69*$C53,IF(M70&lt;31,L69*$C53,IF(M70&lt;61,K69*$C53,J69*$C53)))</f>
        <v>0</v>
      </c>
      <c r="AZ69" s="135">
        <f t="shared" ref="AZ69" si="259">IF(N70=0,N69*$C53,IF(N70&lt;31,M69*$C53,IF(N70&lt;61,L69*$C53,K69*$C53)))</f>
        <v>0</v>
      </c>
      <c r="BA69" s="135">
        <f t="shared" ref="BA69" si="260">IF(O70=0,O69*$C53,IF(O70&lt;31,N69*$C53,IF(O70&lt;61,M69*$C53,L69*$C53)))</f>
        <v>0</v>
      </c>
      <c r="BB69" s="135">
        <f t="shared" ref="BB69" si="261">IF(P70=0,P69*$C53,IF(P70&lt;31,O69*$C53,IF(P70&lt;61,N69*$C53,M69*$C53)))</f>
        <v>0</v>
      </c>
      <c r="BC69" s="135">
        <f t="shared" ref="BC69" si="262">IF(Q70=0,Q69*$C53,IF(Q70&lt;31,P69*$C53,IF(Q70&lt;61,O69*$C53,N69*$C53)))</f>
        <v>0</v>
      </c>
      <c r="BD69" s="135">
        <f t="shared" ref="BD69" si="263">IF(R70=0,R69*$C53,IF(R70&lt;31,Q69*$C53,IF(R70&lt;61,P69*$C53,O69*$C53)))</f>
        <v>0</v>
      </c>
      <c r="BE69" s="135">
        <f t="shared" ref="BE69" si="264">IF(S70=0,S69*$C53,IF(S70&lt;31,R69*$C53,IF(S70&lt;61,Q69*$C53,P69*$C53)))</f>
        <v>0</v>
      </c>
      <c r="BF69" s="135">
        <f t="shared" ref="BF69" si="265">IF(T70=0,T69*$C53,IF(T70&lt;31,S69*$C53,IF(T70&lt;61,R69*$C53,Q69*$C53)))</f>
        <v>0</v>
      </c>
      <c r="BG69" s="135">
        <f t="shared" ref="BG69" si="266">IF(U70=0,U69*$C53,IF(U70&lt;31,T69*$C53,IF(U70&lt;61,S69*$C53,R69*$C53)))</f>
        <v>0</v>
      </c>
      <c r="BH69" s="135">
        <f t="shared" ref="BH69" si="267">IF(V70=0,V69*$C53,IF(V70&lt;31,U69*$C53,IF(V70&lt;61,T69*$C53,S69*$C53)))</f>
        <v>0</v>
      </c>
      <c r="BI69" s="135">
        <f t="shared" ref="BI69" si="268">IF(W70=0,W69*$C53,IF(W70&lt;31,V69*$C53,IF(W70&lt;61,U69*$C53,T69*$C53)))</f>
        <v>0</v>
      </c>
      <c r="BJ69" s="135">
        <f t="shared" ref="BJ69" si="269">IF(X70=0,X69*$C53,IF(X70&lt;31,W69*$C53,IF(X70&lt;61,V69*$C53,U69*$C53)))</f>
        <v>0</v>
      </c>
      <c r="BK69" s="135">
        <f t="shared" ref="BK69" si="270">IF(Y70=0,Y69*$C53,IF(Y70&lt;31,X69*$C53,IF(Y70&lt;61,W69*$C53,V69*$C53)))</f>
        <v>0</v>
      </c>
      <c r="BL69" s="135">
        <f t="shared" ref="BL69" si="271">IF(Z70=0,Z69*$C53,IF(Z70&lt;31,Y69*$C53,IF(Z70&lt;61,X69*$C53,W69*$C53)))</f>
        <v>0</v>
      </c>
      <c r="BM69" s="135">
        <f t="shared" ref="BM69" si="272">IF(AA70=0,AA69*$C53,IF(AA70&lt;31,Z69*$C53,IF(AA70&lt;61,Y69*$C53,X69*$C53)))</f>
        <v>0</v>
      </c>
      <c r="BN69" s="135">
        <f t="shared" ref="BN69" si="273">IF(AB70=0,AB69*$C53,IF(AB70&lt;31,AA69*$C53,IF(AB70&lt;61,Z69*$C53,Y69*$C53)))</f>
        <v>0</v>
      </c>
      <c r="BO69" s="135">
        <f t="shared" ref="BO69" si="274">IF(AC70=0,AC69*$C53,IF(AC70&lt;31,AB69*$C53,IF(AC70&lt;61,AA69*$C53,Z69*$C53)))</f>
        <v>0</v>
      </c>
      <c r="BP69" s="135">
        <f t="shared" ref="BP69" si="275">IF(AD70=0,AD69*$C53,IF(AD70&lt;31,AC69*$C53,IF(AD70&lt;61,AB69*$C53,AA69*$C53)))</f>
        <v>0</v>
      </c>
      <c r="BQ69" s="135">
        <f t="shared" ref="BQ69" si="276">IF(AE70=0,AE69*$C53,IF(AE70&lt;31,AD69*$C53,IF(AE70&lt;61,AC69*$C53,AB69*$C53)))</f>
        <v>0</v>
      </c>
      <c r="BR69" s="135">
        <f t="shared" ref="BR69" si="277">IF(AF70=0,AF69*$C53,IF(AF70&lt;31,AE69*$C53,IF(AF70&lt;61,AD69*$C53,AC69*$C53)))</f>
        <v>0</v>
      </c>
      <c r="BS69" s="135">
        <f t="shared" ref="BS69" si="278">IF(AG70=0,AG69*$C53,IF(AG70&lt;31,AF69*$C53,IF(AG70&lt;61,AE69*$C53,AD69*$C53)))</f>
        <v>0</v>
      </c>
      <c r="BT69" s="135">
        <f t="shared" ref="BT69" si="279">IF(AH70=0,AH69*$C53,IF(AH70&lt;31,AG69*$C53,IF(AH70&lt;61,AF69*$C53,AE69*$C53)))</f>
        <v>0</v>
      </c>
      <c r="BU69" s="135">
        <f t="shared" ref="BU69" si="280">IF(AI70=0,AI69*$C53,IF(AI70&lt;31,AH69*$C53,IF(AI70&lt;61,AG69*$C53,AF69*$C53)))</f>
        <v>0</v>
      </c>
      <c r="BV69" s="135">
        <f t="shared" ref="BV69" si="281">IF(AJ70=0,AJ69*$C53,IF(AJ70&lt;31,AI69*$C53,IF(AJ70&lt;61,AH69*$C53,AG69*$C53)))</f>
        <v>0</v>
      </c>
      <c r="BW69" s="135">
        <f t="shared" ref="BW69" si="282">IF(AK70=0,AK69*$C53,IF(AK70&lt;31,AJ69*$C53,IF(AK70&lt;61,AI69*$C53,AH69*$C53)))</f>
        <v>0</v>
      </c>
      <c r="BX69" s="135">
        <f t="shared" ref="BX69" si="283">IF(AL70=0,AL69*$C53,IF(AL70&lt;31,AK69*$C53,IF(AL70&lt;61,AJ69*$C53,AI69*$C53)))</f>
        <v>0</v>
      </c>
    </row>
    <row r="70" spans="1:76" ht="26">
      <c r="A70" s="12"/>
      <c r="B70" s="136" t="s">
        <v>219</v>
      </c>
      <c r="C70" s="182">
        <v>0</v>
      </c>
      <c r="D70" s="137">
        <f t="shared" ref="D70:J70" si="284">+C70</f>
        <v>0</v>
      </c>
      <c r="E70" s="137">
        <f t="shared" si="284"/>
        <v>0</v>
      </c>
      <c r="F70" s="137">
        <f t="shared" si="284"/>
        <v>0</v>
      </c>
      <c r="G70" s="137">
        <f t="shared" si="284"/>
        <v>0</v>
      </c>
      <c r="H70" s="137">
        <f t="shared" si="284"/>
        <v>0</v>
      </c>
      <c r="I70" s="137">
        <f t="shared" si="284"/>
        <v>0</v>
      </c>
      <c r="J70" s="137">
        <f t="shared" si="284"/>
        <v>0</v>
      </c>
      <c r="K70" s="137">
        <f t="shared" ref="K70:AL70" si="285">+J70</f>
        <v>0</v>
      </c>
      <c r="L70" s="137">
        <f t="shared" si="285"/>
        <v>0</v>
      </c>
      <c r="M70" s="137">
        <f t="shared" si="285"/>
        <v>0</v>
      </c>
      <c r="N70" s="137">
        <f t="shared" si="285"/>
        <v>0</v>
      </c>
      <c r="O70" s="137">
        <f t="shared" si="285"/>
        <v>0</v>
      </c>
      <c r="P70" s="137">
        <f t="shared" si="285"/>
        <v>0</v>
      </c>
      <c r="Q70" s="137">
        <f t="shared" si="285"/>
        <v>0</v>
      </c>
      <c r="R70" s="137">
        <f t="shared" si="285"/>
        <v>0</v>
      </c>
      <c r="S70" s="137">
        <f t="shared" si="285"/>
        <v>0</v>
      </c>
      <c r="T70" s="137">
        <f t="shared" si="285"/>
        <v>0</v>
      </c>
      <c r="U70" s="137">
        <f t="shared" si="285"/>
        <v>0</v>
      </c>
      <c r="V70" s="137">
        <f t="shared" si="285"/>
        <v>0</v>
      </c>
      <c r="W70" s="137">
        <f t="shared" si="285"/>
        <v>0</v>
      </c>
      <c r="X70" s="137">
        <f t="shared" si="285"/>
        <v>0</v>
      </c>
      <c r="Y70" s="137">
        <f t="shared" si="285"/>
        <v>0</v>
      </c>
      <c r="Z70" s="137">
        <f t="shared" si="285"/>
        <v>0</v>
      </c>
      <c r="AA70" s="137">
        <f t="shared" si="285"/>
        <v>0</v>
      </c>
      <c r="AB70" s="137">
        <f t="shared" si="285"/>
        <v>0</v>
      </c>
      <c r="AC70" s="137">
        <f t="shared" si="285"/>
        <v>0</v>
      </c>
      <c r="AD70" s="137">
        <f t="shared" si="285"/>
        <v>0</v>
      </c>
      <c r="AE70" s="137">
        <f t="shared" si="285"/>
        <v>0</v>
      </c>
      <c r="AF70" s="137">
        <f t="shared" si="285"/>
        <v>0</v>
      </c>
      <c r="AG70" s="137">
        <f t="shared" si="285"/>
        <v>0</v>
      </c>
      <c r="AH70" s="137">
        <f t="shared" si="285"/>
        <v>0</v>
      </c>
      <c r="AI70" s="137">
        <f t="shared" si="285"/>
        <v>0</v>
      </c>
      <c r="AJ70" s="137">
        <f t="shared" si="285"/>
        <v>0</v>
      </c>
      <c r="AK70" s="137">
        <f t="shared" si="285"/>
        <v>0</v>
      </c>
      <c r="AL70" s="137">
        <f t="shared" si="285"/>
        <v>0</v>
      </c>
      <c r="AM70" s="14"/>
      <c r="AN70" s="7"/>
      <c r="AO70" s="7"/>
    </row>
    <row r="72" spans="1:76">
      <c r="A72" s="132" t="s">
        <v>57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6"/>
      <c r="AN72" s="7"/>
      <c r="AO72" s="7"/>
    </row>
    <row r="73" spans="1:76">
      <c r="A73" s="183" t="s">
        <v>195</v>
      </c>
      <c r="B73" s="18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8"/>
      <c r="AN73" s="7"/>
      <c r="AO73" s="7"/>
    </row>
    <row r="74" spans="1:76">
      <c r="A74" s="9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8"/>
      <c r="AN74" s="7"/>
      <c r="AO74" s="7"/>
    </row>
    <row r="75" spans="1:76">
      <c r="A75" s="9" t="s">
        <v>253</v>
      </c>
      <c r="B75" s="7"/>
      <c r="C75" s="179">
        <v>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8"/>
      <c r="AN75" s="7"/>
      <c r="AO75" s="7"/>
    </row>
    <row r="76" spans="1:76">
      <c r="A76" s="199" t="s">
        <v>55</v>
      </c>
      <c r="B76" s="200"/>
      <c r="C76" s="10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8"/>
      <c r="AN76" s="7"/>
      <c r="AO76" s="7"/>
    </row>
    <row r="77" spans="1:76">
      <c r="A77" s="9"/>
      <c r="B77" s="7" t="s">
        <v>198</v>
      </c>
      <c r="C77" s="179">
        <v>0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8"/>
      <c r="AN77" s="7"/>
      <c r="AO77" s="7"/>
    </row>
    <row r="78" spans="1:76">
      <c r="A78" s="9"/>
      <c r="B78" s="7" t="s">
        <v>199</v>
      </c>
      <c r="C78" s="179">
        <v>0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8"/>
      <c r="AN78" s="7"/>
      <c r="AO78" s="7"/>
    </row>
    <row r="79" spans="1:76">
      <c r="A79" s="9"/>
      <c r="B79" s="7" t="s">
        <v>259</v>
      </c>
      <c r="C79" s="179">
        <v>0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8"/>
      <c r="AN79" s="7"/>
      <c r="AO79" s="7"/>
    </row>
    <row r="80" spans="1:76">
      <c r="A80" s="9" t="s">
        <v>43</v>
      </c>
      <c r="B80" s="7"/>
      <c r="C80" s="15">
        <f>SUM(C77:C79)</f>
        <v>0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8"/>
      <c r="AN80" s="7"/>
      <c r="AO80" s="7"/>
    </row>
    <row r="81" spans="1:76" ht="14" thickBot="1">
      <c r="A81" s="9" t="s">
        <v>121</v>
      </c>
      <c r="B81" s="7"/>
      <c r="C81" s="16">
        <f>C75-C80</f>
        <v>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8"/>
      <c r="AN81" s="7"/>
      <c r="AO81" s="7"/>
    </row>
    <row r="82" spans="1:76">
      <c r="A82" s="9"/>
      <c r="B82" s="7"/>
      <c r="C82" s="10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8"/>
      <c r="AN82" s="7"/>
      <c r="AO82" s="7"/>
    </row>
    <row r="83" spans="1:76">
      <c r="A83" s="9" t="s">
        <v>179</v>
      </c>
      <c r="B83" s="7"/>
      <c r="C83" s="11">
        <f>IF(C75&gt;0,+C81/C75,0%)</f>
        <v>0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8"/>
      <c r="AN83" s="7"/>
      <c r="AO83" s="7"/>
    </row>
    <row r="84" spans="1:76">
      <c r="A84" s="9"/>
      <c r="B84" s="7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8"/>
      <c r="AN84" s="7"/>
      <c r="AO84" s="7"/>
    </row>
    <row r="85" spans="1:76">
      <c r="A85" s="9" t="s">
        <v>231</v>
      </c>
      <c r="B85" s="7"/>
      <c r="C85" s="20" t="s">
        <v>122</v>
      </c>
      <c r="D85" s="20" t="s">
        <v>122</v>
      </c>
      <c r="E85" s="20" t="s">
        <v>122</v>
      </c>
      <c r="F85" s="20" t="s">
        <v>122</v>
      </c>
      <c r="G85" s="20" t="s">
        <v>122</v>
      </c>
      <c r="H85" s="20" t="s">
        <v>122</v>
      </c>
      <c r="I85" s="20" t="s">
        <v>122</v>
      </c>
      <c r="J85" s="20" t="s">
        <v>122</v>
      </c>
      <c r="K85" s="20" t="s">
        <v>122</v>
      </c>
      <c r="L85" s="20" t="s">
        <v>122</v>
      </c>
      <c r="M85" s="20" t="s">
        <v>122</v>
      </c>
      <c r="N85" s="20" t="s">
        <v>122</v>
      </c>
      <c r="O85" s="20" t="s">
        <v>122</v>
      </c>
      <c r="P85" s="20" t="s">
        <v>122</v>
      </c>
      <c r="Q85" s="20" t="s">
        <v>122</v>
      </c>
      <c r="R85" s="20" t="s">
        <v>122</v>
      </c>
      <c r="S85" s="20" t="s">
        <v>122</v>
      </c>
      <c r="T85" s="20" t="s">
        <v>122</v>
      </c>
      <c r="U85" s="20" t="s">
        <v>122</v>
      </c>
      <c r="V85" s="20" t="s">
        <v>122</v>
      </c>
      <c r="W85" s="20" t="s">
        <v>122</v>
      </c>
      <c r="X85" s="20" t="s">
        <v>122</v>
      </c>
      <c r="Y85" s="20" t="s">
        <v>122</v>
      </c>
      <c r="Z85" s="20" t="s">
        <v>122</v>
      </c>
      <c r="AA85" s="20" t="s">
        <v>122</v>
      </c>
      <c r="AB85" s="20" t="s">
        <v>122</v>
      </c>
      <c r="AC85" s="20" t="s">
        <v>122</v>
      </c>
      <c r="AD85" s="20" t="s">
        <v>122</v>
      </c>
      <c r="AE85" s="20" t="s">
        <v>122</v>
      </c>
      <c r="AF85" s="20" t="s">
        <v>122</v>
      </c>
      <c r="AG85" s="20" t="s">
        <v>122</v>
      </c>
      <c r="AH85" s="20" t="s">
        <v>122</v>
      </c>
      <c r="AI85" s="20" t="s">
        <v>122</v>
      </c>
      <c r="AJ85" s="20" t="s">
        <v>122</v>
      </c>
      <c r="AK85" s="20" t="s">
        <v>122</v>
      </c>
      <c r="AL85" s="20" t="s">
        <v>122</v>
      </c>
      <c r="AM85" s="8"/>
      <c r="AN85" s="7"/>
      <c r="AO85" s="20" t="s">
        <v>122</v>
      </c>
      <c r="AP85" s="20" t="s">
        <v>122</v>
      </c>
      <c r="AQ85" s="20" t="s">
        <v>122</v>
      </c>
      <c r="AR85" s="20" t="s">
        <v>122</v>
      </c>
      <c r="AS85" s="20" t="s">
        <v>122</v>
      </c>
      <c r="AT85" s="20" t="s">
        <v>122</v>
      </c>
      <c r="AU85" s="21" t="s">
        <v>122</v>
      </c>
      <c r="AV85" s="21" t="s">
        <v>122</v>
      </c>
      <c r="AW85" s="21" t="s">
        <v>122</v>
      </c>
      <c r="AX85" s="21" t="s">
        <v>122</v>
      </c>
      <c r="AY85" s="21" t="s">
        <v>122</v>
      </c>
      <c r="AZ85" s="21" t="s">
        <v>122</v>
      </c>
      <c r="BA85" s="21" t="s">
        <v>122</v>
      </c>
      <c r="BB85" s="21" t="s">
        <v>122</v>
      </c>
      <c r="BC85" s="21" t="s">
        <v>122</v>
      </c>
      <c r="BD85" s="21" t="s">
        <v>122</v>
      </c>
      <c r="BE85" s="21" t="s">
        <v>122</v>
      </c>
      <c r="BF85" s="21" t="s">
        <v>122</v>
      </c>
      <c r="BG85" s="21" t="s">
        <v>122</v>
      </c>
      <c r="BH85" s="21" t="s">
        <v>122</v>
      </c>
      <c r="BI85" s="21" t="s">
        <v>122</v>
      </c>
      <c r="BJ85" s="21" t="s">
        <v>122</v>
      </c>
      <c r="BK85" s="21" t="s">
        <v>122</v>
      </c>
      <c r="BL85" s="21" t="s">
        <v>122</v>
      </c>
      <c r="BM85" s="21" t="s">
        <v>122</v>
      </c>
      <c r="BN85" s="21" t="s">
        <v>122</v>
      </c>
      <c r="BO85" s="21" t="s">
        <v>122</v>
      </c>
      <c r="BP85" s="21" t="s">
        <v>122</v>
      </c>
      <c r="BQ85" s="21" t="s">
        <v>122</v>
      </c>
      <c r="BR85" s="21" t="s">
        <v>122</v>
      </c>
      <c r="BS85" s="21" t="s">
        <v>122</v>
      </c>
      <c r="BT85" s="21" t="s">
        <v>122</v>
      </c>
      <c r="BU85" s="21" t="s">
        <v>122</v>
      </c>
      <c r="BV85" s="21" t="s">
        <v>122</v>
      </c>
      <c r="BW85" s="21" t="s">
        <v>122</v>
      </c>
      <c r="BX85" s="21" t="s">
        <v>122</v>
      </c>
    </row>
    <row r="86" spans="1:76">
      <c r="A86" s="9"/>
      <c r="B86" s="7"/>
      <c r="C86" s="20">
        <v>1</v>
      </c>
      <c r="D86" s="20">
        <v>2</v>
      </c>
      <c r="E86" s="20">
        <v>3</v>
      </c>
      <c r="F86" s="20">
        <v>4</v>
      </c>
      <c r="G86" s="20">
        <v>5</v>
      </c>
      <c r="H86" s="20">
        <v>6</v>
      </c>
      <c r="I86" s="20">
        <v>7</v>
      </c>
      <c r="J86" s="20">
        <v>8</v>
      </c>
      <c r="K86" s="20">
        <v>9</v>
      </c>
      <c r="L86" s="20">
        <v>10</v>
      </c>
      <c r="M86" s="20">
        <v>11</v>
      </c>
      <c r="N86" s="20">
        <v>12</v>
      </c>
      <c r="O86" s="20">
        <v>13</v>
      </c>
      <c r="P86" s="20">
        <v>14</v>
      </c>
      <c r="Q86" s="20">
        <v>15</v>
      </c>
      <c r="R86" s="20">
        <v>16</v>
      </c>
      <c r="S86" s="20">
        <v>17</v>
      </c>
      <c r="T86" s="20">
        <v>18</v>
      </c>
      <c r="U86" s="20">
        <v>19</v>
      </c>
      <c r="V86" s="20">
        <v>20</v>
      </c>
      <c r="W86" s="20">
        <v>21</v>
      </c>
      <c r="X86" s="20">
        <v>22</v>
      </c>
      <c r="Y86" s="20">
        <v>23</v>
      </c>
      <c r="Z86" s="20">
        <v>24</v>
      </c>
      <c r="AA86" s="20">
        <v>25</v>
      </c>
      <c r="AB86" s="20">
        <v>26</v>
      </c>
      <c r="AC86" s="20">
        <v>27</v>
      </c>
      <c r="AD86" s="20">
        <v>28</v>
      </c>
      <c r="AE86" s="20">
        <v>29</v>
      </c>
      <c r="AF86" s="20">
        <v>30</v>
      </c>
      <c r="AG86" s="20">
        <v>31</v>
      </c>
      <c r="AH86" s="20">
        <v>32</v>
      </c>
      <c r="AI86" s="20">
        <v>33</v>
      </c>
      <c r="AJ86" s="20">
        <v>34</v>
      </c>
      <c r="AK86" s="20">
        <v>35</v>
      </c>
      <c r="AL86" s="20">
        <v>36</v>
      </c>
      <c r="AM86" s="8"/>
      <c r="AN86" s="7"/>
      <c r="AO86" s="20">
        <v>1</v>
      </c>
      <c r="AP86" s="20">
        <v>2</v>
      </c>
      <c r="AQ86" s="20">
        <v>3</v>
      </c>
      <c r="AR86" s="20">
        <v>4</v>
      </c>
      <c r="AS86" s="20">
        <v>5</v>
      </c>
      <c r="AT86" s="20">
        <v>6</v>
      </c>
      <c r="AU86" s="2">
        <v>7</v>
      </c>
      <c r="AV86" s="2">
        <f t="shared" ref="AV86:BX86" si="286">+AU86+1</f>
        <v>8</v>
      </c>
      <c r="AW86" s="2">
        <f t="shared" si="286"/>
        <v>9</v>
      </c>
      <c r="AX86" s="2">
        <f t="shared" si="286"/>
        <v>10</v>
      </c>
      <c r="AY86" s="2">
        <f t="shared" si="286"/>
        <v>11</v>
      </c>
      <c r="AZ86" s="2">
        <f t="shared" si="286"/>
        <v>12</v>
      </c>
      <c r="BA86" s="2">
        <f t="shared" si="286"/>
        <v>13</v>
      </c>
      <c r="BB86" s="2">
        <f t="shared" si="286"/>
        <v>14</v>
      </c>
      <c r="BC86" s="2">
        <f t="shared" si="286"/>
        <v>15</v>
      </c>
      <c r="BD86" s="2">
        <f t="shared" si="286"/>
        <v>16</v>
      </c>
      <c r="BE86" s="2">
        <f t="shared" si="286"/>
        <v>17</v>
      </c>
      <c r="BF86" s="2">
        <f t="shared" si="286"/>
        <v>18</v>
      </c>
      <c r="BG86" s="2">
        <f t="shared" si="286"/>
        <v>19</v>
      </c>
      <c r="BH86" s="2">
        <f t="shared" si="286"/>
        <v>20</v>
      </c>
      <c r="BI86" s="2">
        <f t="shared" si="286"/>
        <v>21</v>
      </c>
      <c r="BJ86" s="2">
        <f t="shared" si="286"/>
        <v>22</v>
      </c>
      <c r="BK86" s="2">
        <f t="shared" si="286"/>
        <v>23</v>
      </c>
      <c r="BL86" s="2">
        <f t="shared" si="286"/>
        <v>24</v>
      </c>
      <c r="BM86" s="2">
        <f t="shared" si="286"/>
        <v>25</v>
      </c>
      <c r="BN86" s="2">
        <f t="shared" si="286"/>
        <v>26</v>
      </c>
      <c r="BO86" s="2">
        <f t="shared" si="286"/>
        <v>27</v>
      </c>
      <c r="BP86" s="2">
        <f t="shared" si="286"/>
        <v>28</v>
      </c>
      <c r="BQ86" s="2">
        <f t="shared" si="286"/>
        <v>29</v>
      </c>
      <c r="BR86" s="2">
        <f t="shared" si="286"/>
        <v>30</v>
      </c>
      <c r="BS86" s="2">
        <f t="shared" si="286"/>
        <v>31</v>
      </c>
      <c r="BT86" s="2">
        <f t="shared" si="286"/>
        <v>32</v>
      </c>
      <c r="BU86" s="2">
        <f t="shared" si="286"/>
        <v>33</v>
      </c>
      <c r="BV86" s="2">
        <f t="shared" si="286"/>
        <v>34</v>
      </c>
      <c r="BW86" s="2">
        <f t="shared" si="286"/>
        <v>35</v>
      </c>
      <c r="BX86" s="2">
        <f t="shared" si="286"/>
        <v>36</v>
      </c>
    </row>
    <row r="87" spans="1:76">
      <c r="A87" s="201" t="s">
        <v>233</v>
      </c>
      <c r="B87" s="200"/>
      <c r="C87" s="1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8"/>
      <c r="AN87" s="7"/>
      <c r="AO87" s="7"/>
      <c r="AP87" s="7"/>
      <c r="AQ87" s="7"/>
      <c r="AR87" s="7"/>
      <c r="AS87" s="7"/>
      <c r="AT87" s="7"/>
    </row>
    <row r="88" spans="1:76" ht="26">
      <c r="A88" s="9"/>
      <c r="B88" s="22" t="s">
        <v>266</v>
      </c>
      <c r="C88" s="180">
        <v>0</v>
      </c>
      <c r="D88" s="180">
        <f t="shared" ref="D88:AL88" si="287">+C88</f>
        <v>0</v>
      </c>
      <c r="E88" s="180">
        <f t="shared" si="287"/>
        <v>0</v>
      </c>
      <c r="F88" s="180">
        <f t="shared" si="287"/>
        <v>0</v>
      </c>
      <c r="G88" s="180">
        <f t="shared" si="287"/>
        <v>0</v>
      </c>
      <c r="H88" s="180">
        <f t="shared" si="287"/>
        <v>0</v>
      </c>
      <c r="I88" s="180">
        <f t="shared" si="287"/>
        <v>0</v>
      </c>
      <c r="J88" s="180">
        <f t="shared" si="287"/>
        <v>0</v>
      </c>
      <c r="K88" s="180">
        <f t="shared" si="287"/>
        <v>0</v>
      </c>
      <c r="L88" s="180">
        <f t="shared" si="287"/>
        <v>0</v>
      </c>
      <c r="M88" s="180">
        <f t="shared" si="287"/>
        <v>0</v>
      </c>
      <c r="N88" s="180">
        <f t="shared" si="287"/>
        <v>0</v>
      </c>
      <c r="O88" s="180">
        <f t="shared" si="287"/>
        <v>0</v>
      </c>
      <c r="P88" s="180">
        <f t="shared" si="287"/>
        <v>0</v>
      </c>
      <c r="Q88" s="180">
        <f t="shared" si="287"/>
        <v>0</v>
      </c>
      <c r="R88" s="180">
        <f t="shared" si="287"/>
        <v>0</v>
      </c>
      <c r="S88" s="180">
        <f t="shared" si="287"/>
        <v>0</v>
      </c>
      <c r="T88" s="180">
        <f t="shared" si="287"/>
        <v>0</v>
      </c>
      <c r="U88" s="180">
        <f t="shared" si="287"/>
        <v>0</v>
      </c>
      <c r="V88" s="180">
        <f t="shared" si="287"/>
        <v>0</v>
      </c>
      <c r="W88" s="180">
        <f t="shared" si="287"/>
        <v>0</v>
      </c>
      <c r="X88" s="180">
        <f t="shared" si="287"/>
        <v>0</v>
      </c>
      <c r="Y88" s="180">
        <f t="shared" si="287"/>
        <v>0</v>
      </c>
      <c r="Z88" s="180">
        <f t="shared" si="287"/>
        <v>0</v>
      </c>
      <c r="AA88" s="180">
        <f t="shared" si="287"/>
        <v>0</v>
      </c>
      <c r="AB88" s="180">
        <f t="shared" si="287"/>
        <v>0</v>
      </c>
      <c r="AC88" s="180">
        <f t="shared" si="287"/>
        <v>0</v>
      </c>
      <c r="AD88" s="180">
        <f t="shared" si="287"/>
        <v>0</v>
      </c>
      <c r="AE88" s="180">
        <f t="shared" si="287"/>
        <v>0</v>
      </c>
      <c r="AF88" s="180">
        <f t="shared" si="287"/>
        <v>0</v>
      </c>
      <c r="AG88" s="180">
        <f t="shared" si="287"/>
        <v>0</v>
      </c>
      <c r="AH88" s="180">
        <f t="shared" si="287"/>
        <v>0</v>
      </c>
      <c r="AI88" s="180">
        <f t="shared" si="287"/>
        <v>0</v>
      </c>
      <c r="AJ88" s="180">
        <f t="shared" si="287"/>
        <v>0</v>
      </c>
      <c r="AK88" s="180">
        <f t="shared" si="287"/>
        <v>0</v>
      </c>
      <c r="AL88" s="180">
        <f t="shared" si="287"/>
        <v>0</v>
      </c>
      <c r="AM88" s="8"/>
      <c r="AN88" s="7"/>
      <c r="AO88" s="135">
        <f>IF(C89=0,C88*$C80,IF(C89&lt;31,0,IF(C89&lt;61,0,0)))</f>
        <v>0</v>
      </c>
      <c r="AP88" s="135">
        <f>IF(D89=0,D88*$C80,IF(D89&lt;31,C88*$C80,IF(D89&lt;61,0,0)))</f>
        <v>0</v>
      </c>
      <c r="AQ88" s="135">
        <f>IF(E89=0,E88*$C80,IF(E89&lt;31,D88*$C80,IF(E89&lt;61,C88*$C80,0)))</f>
        <v>0</v>
      </c>
      <c r="AR88" s="135">
        <f>IF(F89=0,F88*$C80,IF(F89&lt;31,E88*$C80,IF(F89&lt;61,D88*$C80,C88*$C80)))</f>
        <v>0</v>
      </c>
      <c r="AS88" s="135">
        <f t="shared" ref="AS88" si="288">IF(G89=0,G88*$C80,IF(G89&lt;31,F88*$C80,IF(G89&lt;61,E88*$C80,D88*$C80)))</f>
        <v>0</v>
      </c>
      <c r="AT88" s="135">
        <f t="shared" ref="AT88" si="289">IF(H89=0,H88*$C80,IF(H89&lt;31,G88*$C80,IF(H89&lt;61,F88*$C80,E88*$C80)))</f>
        <v>0</v>
      </c>
      <c r="AU88" s="135">
        <f t="shared" ref="AU88" si="290">IF(I89=0,I88*$C80,IF(I89&lt;31,H88*$C80,IF(I89&lt;61,G88*$C80,F88*$C80)))</f>
        <v>0</v>
      </c>
      <c r="AV88" s="135">
        <f t="shared" ref="AV88" si="291">IF(J89=0,J88*$C80,IF(J89&lt;31,I88*$C80,IF(J89&lt;61,H88*$C80,G88*$C80)))</f>
        <v>0</v>
      </c>
      <c r="AW88" s="135">
        <f t="shared" ref="AW88" si="292">IF(K89=0,K88*$C80,IF(K89&lt;31,J88*$C80,IF(K89&lt;61,I88*$C80,H88*$C80)))</f>
        <v>0</v>
      </c>
      <c r="AX88" s="135">
        <f t="shared" ref="AX88" si="293">IF(L89=0,L88*$C80,IF(L89&lt;31,K88*$C80,IF(L89&lt;61,J88*$C80,I88*$C80)))</f>
        <v>0</v>
      </c>
      <c r="AY88" s="135">
        <f t="shared" ref="AY88" si="294">IF(M89=0,M88*$C80,IF(M89&lt;31,L88*$C80,IF(M89&lt;61,K88*$C80,J88*$C80)))</f>
        <v>0</v>
      </c>
      <c r="AZ88" s="135">
        <f t="shared" ref="AZ88" si="295">IF(N89=0,N88*$C80,IF(N89&lt;31,M88*$C80,IF(N89&lt;61,L88*$C80,K88*$C80)))</f>
        <v>0</v>
      </c>
      <c r="BA88" s="135">
        <f t="shared" ref="BA88" si="296">IF(O89=0,O88*$C80,IF(O89&lt;31,N88*$C80,IF(O89&lt;61,M88*$C80,L88*$C80)))</f>
        <v>0</v>
      </c>
      <c r="BB88" s="135">
        <f t="shared" ref="BB88" si="297">IF(P89=0,P88*$C80,IF(P89&lt;31,O88*$C80,IF(P89&lt;61,N88*$C80,M88*$C80)))</f>
        <v>0</v>
      </c>
      <c r="BC88" s="135">
        <f t="shared" ref="BC88" si="298">IF(Q89=0,Q88*$C80,IF(Q89&lt;31,P88*$C80,IF(Q89&lt;61,O88*$C80,N88*$C80)))</f>
        <v>0</v>
      </c>
      <c r="BD88" s="135">
        <f t="shared" ref="BD88" si="299">IF(R89=0,R88*$C80,IF(R89&lt;31,Q88*$C80,IF(R89&lt;61,P88*$C80,O88*$C80)))</f>
        <v>0</v>
      </c>
      <c r="BE88" s="135">
        <f t="shared" ref="BE88" si="300">IF(S89=0,S88*$C80,IF(S89&lt;31,R88*$C80,IF(S89&lt;61,Q88*$C80,P88*$C80)))</f>
        <v>0</v>
      </c>
      <c r="BF88" s="135">
        <f t="shared" ref="BF88" si="301">IF(T89=0,T88*$C80,IF(T89&lt;31,S88*$C80,IF(T89&lt;61,R88*$C80,Q88*$C80)))</f>
        <v>0</v>
      </c>
      <c r="BG88" s="135">
        <f t="shared" ref="BG88" si="302">IF(U89=0,U88*$C80,IF(U89&lt;31,T88*$C80,IF(U89&lt;61,S88*$C80,R88*$C80)))</f>
        <v>0</v>
      </c>
      <c r="BH88" s="135">
        <f t="shared" ref="BH88" si="303">IF(V89=0,V88*$C80,IF(V89&lt;31,U88*$C80,IF(V89&lt;61,T88*$C80,S88*$C80)))</f>
        <v>0</v>
      </c>
      <c r="BI88" s="135">
        <f t="shared" ref="BI88" si="304">IF(W89=0,W88*$C80,IF(W89&lt;31,V88*$C80,IF(W89&lt;61,U88*$C80,T88*$C80)))</f>
        <v>0</v>
      </c>
      <c r="BJ88" s="135">
        <f t="shared" ref="BJ88" si="305">IF(X89=0,X88*$C80,IF(X89&lt;31,W88*$C80,IF(X89&lt;61,V88*$C80,U88*$C80)))</f>
        <v>0</v>
      </c>
      <c r="BK88" s="135">
        <f t="shared" ref="BK88" si="306">IF(Y89=0,Y88*$C80,IF(Y89&lt;31,X88*$C80,IF(Y89&lt;61,W88*$C80,V88*$C80)))</f>
        <v>0</v>
      </c>
      <c r="BL88" s="135">
        <f t="shared" ref="BL88" si="307">IF(Z89=0,Z88*$C80,IF(Z89&lt;31,Y88*$C80,IF(Z89&lt;61,X88*$C80,W88*$C80)))</f>
        <v>0</v>
      </c>
      <c r="BM88" s="135">
        <f t="shared" ref="BM88" si="308">IF(AA89=0,AA88*$C80,IF(AA89&lt;31,Z88*$C80,IF(AA89&lt;61,Y88*$C80,X88*$C80)))</f>
        <v>0</v>
      </c>
      <c r="BN88" s="135">
        <f t="shared" ref="BN88" si="309">IF(AB89=0,AB88*$C80,IF(AB89&lt;31,AA88*$C80,IF(AB89&lt;61,Z88*$C80,Y88*$C80)))</f>
        <v>0</v>
      </c>
      <c r="BO88" s="135">
        <f t="shared" ref="BO88" si="310">IF(AC89=0,AC88*$C80,IF(AC89&lt;31,AB88*$C80,IF(AC89&lt;61,AA88*$C80,Z88*$C80)))</f>
        <v>0</v>
      </c>
      <c r="BP88" s="135">
        <f t="shared" ref="BP88" si="311">IF(AD89=0,AD88*$C80,IF(AD89&lt;31,AC88*$C80,IF(AD89&lt;61,AB88*$C80,AA88*$C80)))</f>
        <v>0</v>
      </c>
      <c r="BQ88" s="135">
        <f t="shared" ref="BQ88" si="312">IF(AE89=0,AE88*$C80,IF(AE89&lt;31,AD88*$C80,IF(AE89&lt;61,AC88*$C80,AB88*$C80)))</f>
        <v>0</v>
      </c>
      <c r="BR88" s="135">
        <f t="shared" ref="BR88" si="313">IF(AF89=0,AF88*$C80,IF(AF89&lt;31,AE88*$C80,IF(AF89&lt;61,AD88*$C80,AC88*$C80)))</f>
        <v>0</v>
      </c>
      <c r="BS88" s="135">
        <f t="shared" ref="BS88" si="314">IF(AG89=0,AG88*$C80,IF(AG89&lt;31,AF88*$C80,IF(AG89&lt;61,AE88*$C80,AD88*$C80)))</f>
        <v>0</v>
      </c>
      <c r="BT88" s="135">
        <f t="shared" ref="BT88" si="315">IF(AH89=0,AH88*$C80,IF(AH89&lt;31,AG88*$C80,IF(AH89&lt;61,AF88*$C80,AE88*$C80)))</f>
        <v>0</v>
      </c>
      <c r="BU88" s="135">
        <f t="shared" ref="BU88" si="316">IF(AI89=0,AI88*$C80,IF(AI89&lt;31,AH88*$C80,IF(AI89&lt;61,AG88*$C80,AF88*$C80)))</f>
        <v>0</v>
      </c>
      <c r="BV88" s="135">
        <f t="shared" ref="BV88" si="317">IF(AJ89=0,AJ88*$C80,IF(AJ89&lt;31,AI88*$C80,IF(AJ89&lt;61,AH88*$C80,AG88*$C80)))</f>
        <v>0</v>
      </c>
      <c r="BW88" s="135">
        <f t="shared" ref="BW88" si="318">IF(AK89=0,AK88*$C80,IF(AK89&lt;31,AJ88*$C80,IF(AK89&lt;61,AI88*$C80,AH88*$C80)))</f>
        <v>0</v>
      </c>
      <c r="BX88" s="135">
        <f t="shared" ref="BX88" si="319">IF(AL89=0,AL88*$C80,IF(AL89&lt;31,AK88*$C80,IF(AL89&lt;61,AJ88*$C80,AI88*$C80)))</f>
        <v>0</v>
      </c>
    </row>
    <row r="89" spans="1:76">
      <c r="A89" s="9"/>
      <c r="B89" s="22" t="s">
        <v>197</v>
      </c>
      <c r="C89" s="181">
        <v>0</v>
      </c>
      <c r="D89" s="129">
        <f t="shared" ref="D89:I89" si="320">+C89</f>
        <v>0</v>
      </c>
      <c r="E89" s="129">
        <f t="shared" si="320"/>
        <v>0</v>
      </c>
      <c r="F89" s="129">
        <f t="shared" si="320"/>
        <v>0</v>
      </c>
      <c r="G89" s="129">
        <f t="shared" si="320"/>
        <v>0</v>
      </c>
      <c r="H89" s="129">
        <f t="shared" si="320"/>
        <v>0</v>
      </c>
      <c r="I89" s="129">
        <f t="shared" si="320"/>
        <v>0</v>
      </c>
      <c r="J89" s="129">
        <f t="shared" ref="J89:AL89" si="321">+I89</f>
        <v>0</v>
      </c>
      <c r="K89" s="129">
        <f t="shared" si="321"/>
        <v>0</v>
      </c>
      <c r="L89" s="129">
        <f t="shared" si="321"/>
        <v>0</v>
      </c>
      <c r="M89" s="129">
        <f t="shared" si="321"/>
        <v>0</v>
      </c>
      <c r="N89" s="129">
        <f t="shared" si="321"/>
        <v>0</v>
      </c>
      <c r="O89" s="129">
        <f t="shared" si="321"/>
        <v>0</v>
      </c>
      <c r="P89" s="129">
        <f t="shared" si="321"/>
        <v>0</v>
      </c>
      <c r="Q89" s="129">
        <f t="shared" si="321"/>
        <v>0</v>
      </c>
      <c r="R89" s="129">
        <f t="shared" si="321"/>
        <v>0</v>
      </c>
      <c r="S89" s="129">
        <f t="shared" si="321"/>
        <v>0</v>
      </c>
      <c r="T89" s="129">
        <f t="shared" si="321"/>
        <v>0</v>
      </c>
      <c r="U89" s="129">
        <f t="shared" si="321"/>
        <v>0</v>
      </c>
      <c r="V89" s="129">
        <f t="shared" si="321"/>
        <v>0</v>
      </c>
      <c r="W89" s="129">
        <f t="shared" si="321"/>
        <v>0</v>
      </c>
      <c r="X89" s="129">
        <f t="shared" si="321"/>
        <v>0</v>
      </c>
      <c r="Y89" s="129">
        <f t="shared" si="321"/>
        <v>0</v>
      </c>
      <c r="Z89" s="129">
        <f t="shared" si="321"/>
        <v>0</v>
      </c>
      <c r="AA89" s="129">
        <f t="shared" si="321"/>
        <v>0</v>
      </c>
      <c r="AB89" s="129">
        <f t="shared" si="321"/>
        <v>0</v>
      </c>
      <c r="AC89" s="129">
        <f t="shared" si="321"/>
        <v>0</v>
      </c>
      <c r="AD89" s="129">
        <f t="shared" si="321"/>
        <v>0</v>
      </c>
      <c r="AE89" s="129">
        <f t="shared" si="321"/>
        <v>0</v>
      </c>
      <c r="AF89" s="129">
        <f t="shared" si="321"/>
        <v>0</v>
      </c>
      <c r="AG89" s="129">
        <f t="shared" si="321"/>
        <v>0</v>
      </c>
      <c r="AH89" s="129">
        <f t="shared" si="321"/>
        <v>0</v>
      </c>
      <c r="AI89" s="129">
        <f t="shared" si="321"/>
        <v>0</v>
      </c>
      <c r="AJ89" s="129">
        <f t="shared" si="321"/>
        <v>0</v>
      </c>
      <c r="AK89" s="129">
        <f t="shared" si="321"/>
        <v>0</v>
      </c>
      <c r="AL89" s="129">
        <f t="shared" si="321"/>
        <v>0</v>
      </c>
      <c r="AM89" s="8"/>
      <c r="AN89" s="7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  <c r="BP89" s="135"/>
      <c r="BQ89" s="135"/>
      <c r="BR89" s="135"/>
      <c r="BS89" s="135"/>
      <c r="BT89" s="135"/>
      <c r="BU89" s="135"/>
      <c r="BV89" s="135"/>
      <c r="BW89" s="135"/>
      <c r="BX89" s="135"/>
    </row>
    <row r="90" spans="1:76">
      <c r="A90" s="9" t="s">
        <v>232</v>
      </c>
      <c r="B90" s="22"/>
      <c r="C90" s="1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8"/>
      <c r="AN90" s="7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</row>
    <row r="91" spans="1:76">
      <c r="A91" s="9"/>
      <c r="B91" s="22" t="s">
        <v>267</v>
      </c>
      <c r="C91" s="180">
        <v>0</v>
      </c>
      <c r="D91" s="180">
        <f t="shared" ref="D91:AL91" si="322">+C91</f>
        <v>0</v>
      </c>
      <c r="E91" s="180">
        <f t="shared" si="322"/>
        <v>0</v>
      </c>
      <c r="F91" s="180">
        <f t="shared" si="322"/>
        <v>0</v>
      </c>
      <c r="G91" s="180">
        <f t="shared" si="322"/>
        <v>0</v>
      </c>
      <c r="H91" s="180">
        <f t="shared" si="322"/>
        <v>0</v>
      </c>
      <c r="I91" s="180">
        <f t="shared" si="322"/>
        <v>0</v>
      </c>
      <c r="J91" s="180">
        <f t="shared" si="322"/>
        <v>0</v>
      </c>
      <c r="K91" s="180">
        <f t="shared" si="322"/>
        <v>0</v>
      </c>
      <c r="L91" s="180">
        <f t="shared" si="322"/>
        <v>0</v>
      </c>
      <c r="M91" s="180">
        <f t="shared" si="322"/>
        <v>0</v>
      </c>
      <c r="N91" s="180">
        <f t="shared" si="322"/>
        <v>0</v>
      </c>
      <c r="O91" s="180">
        <f t="shared" si="322"/>
        <v>0</v>
      </c>
      <c r="P91" s="180">
        <f t="shared" si="322"/>
        <v>0</v>
      </c>
      <c r="Q91" s="180">
        <f t="shared" si="322"/>
        <v>0</v>
      </c>
      <c r="R91" s="180">
        <f t="shared" si="322"/>
        <v>0</v>
      </c>
      <c r="S91" s="180">
        <f t="shared" si="322"/>
        <v>0</v>
      </c>
      <c r="T91" s="180">
        <f t="shared" si="322"/>
        <v>0</v>
      </c>
      <c r="U91" s="180">
        <f t="shared" si="322"/>
        <v>0</v>
      </c>
      <c r="V91" s="180">
        <f t="shared" si="322"/>
        <v>0</v>
      </c>
      <c r="W91" s="180">
        <f t="shared" si="322"/>
        <v>0</v>
      </c>
      <c r="X91" s="180">
        <f t="shared" si="322"/>
        <v>0</v>
      </c>
      <c r="Y91" s="180">
        <f t="shared" si="322"/>
        <v>0</v>
      </c>
      <c r="Z91" s="180">
        <f t="shared" si="322"/>
        <v>0</v>
      </c>
      <c r="AA91" s="180">
        <f t="shared" si="322"/>
        <v>0</v>
      </c>
      <c r="AB91" s="180">
        <f t="shared" si="322"/>
        <v>0</v>
      </c>
      <c r="AC91" s="180">
        <f t="shared" si="322"/>
        <v>0</v>
      </c>
      <c r="AD91" s="180">
        <f t="shared" si="322"/>
        <v>0</v>
      </c>
      <c r="AE91" s="180">
        <f t="shared" si="322"/>
        <v>0</v>
      </c>
      <c r="AF91" s="180">
        <f t="shared" si="322"/>
        <v>0</v>
      </c>
      <c r="AG91" s="180">
        <f t="shared" si="322"/>
        <v>0</v>
      </c>
      <c r="AH91" s="180">
        <f t="shared" si="322"/>
        <v>0</v>
      </c>
      <c r="AI91" s="180">
        <f t="shared" si="322"/>
        <v>0</v>
      </c>
      <c r="AJ91" s="180">
        <f t="shared" si="322"/>
        <v>0</v>
      </c>
      <c r="AK91" s="180">
        <f t="shared" si="322"/>
        <v>0</v>
      </c>
      <c r="AL91" s="180">
        <f t="shared" si="322"/>
        <v>0</v>
      </c>
      <c r="AM91" s="8"/>
      <c r="AN91" s="7"/>
      <c r="AO91" s="135">
        <f>IF(C92=0,C91*$C75,IF(C92&lt;31,0,IF(C92&lt;61,0,0)))</f>
        <v>0</v>
      </c>
      <c r="AP91" s="135">
        <f>IF(D92=0,D91*$C75,IF(D92&lt;31,C91*$C75,IF(D92&lt;61,0,0)))</f>
        <v>0</v>
      </c>
      <c r="AQ91" s="135">
        <f>IF(E92=0,E91*$C75,IF(E92&lt;31,D91*$C75,IF(E92&lt;61,C91*$C75,0)))</f>
        <v>0</v>
      </c>
      <c r="AR91" s="135">
        <f>IF(F92=0,F91*$C75,IF(F92&lt;31,E91*$C75,IF(F92&lt;61,D91*$C75,C91*$C75)))</f>
        <v>0</v>
      </c>
      <c r="AS91" s="135">
        <f t="shared" ref="AS91" si="323">IF(G92=0,G91*$C75,IF(G92&lt;31,F91*$C75,IF(G92&lt;61,E91*$C75,D91*$C75)))</f>
        <v>0</v>
      </c>
      <c r="AT91" s="135">
        <f t="shared" ref="AT91" si="324">IF(H92=0,H91*$C75,IF(H92&lt;31,G91*$C75,IF(H92&lt;61,F91*$C75,E91*$C75)))</f>
        <v>0</v>
      </c>
      <c r="AU91" s="135">
        <f t="shared" ref="AU91" si="325">IF(I92=0,I91*$C75,IF(I92&lt;31,H91*$C75,IF(I92&lt;61,G91*$C75,F91*$C75)))</f>
        <v>0</v>
      </c>
      <c r="AV91" s="135">
        <f t="shared" ref="AV91" si="326">IF(J92=0,J91*$C75,IF(J92&lt;31,I91*$C75,IF(J92&lt;61,H91*$C75,G91*$C75)))</f>
        <v>0</v>
      </c>
      <c r="AW91" s="135">
        <f t="shared" ref="AW91" si="327">IF(K92=0,K91*$C75,IF(K92&lt;31,J91*$C75,IF(K92&lt;61,I91*$C75,H91*$C75)))</f>
        <v>0</v>
      </c>
      <c r="AX91" s="135">
        <f t="shared" ref="AX91" si="328">IF(L92=0,L91*$C75,IF(L92&lt;31,K91*$C75,IF(L92&lt;61,J91*$C75,I91*$C75)))</f>
        <v>0</v>
      </c>
      <c r="AY91" s="135">
        <f t="shared" ref="AY91" si="329">IF(M92=0,M91*$C75,IF(M92&lt;31,L91*$C75,IF(M92&lt;61,K91*$C75,J91*$C75)))</f>
        <v>0</v>
      </c>
      <c r="AZ91" s="135">
        <f t="shared" ref="AZ91" si="330">IF(N92=0,N91*$C75,IF(N92&lt;31,M91*$C75,IF(N92&lt;61,L91*$C75,K91*$C75)))</f>
        <v>0</v>
      </c>
      <c r="BA91" s="135">
        <f t="shared" ref="BA91" si="331">IF(O92=0,O91*$C75,IF(O92&lt;31,N91*$C75,IF(O92&lt;61,M91*$C75,L91*$C75)))</f>
        <v>0</v>
      </c>
      <c r="BB91" s="135">
        <f t="shared" ref="BB91" si="332">IF(P92=0,P91*$C75,IF(P92&lt;31,O91*$C75,IF(P92&lt;61,N91*$C75,M91*$C75)))</f>
        <v>0</v>
      </c>
      <c r="BC91" s="135">
        <f t="shared" ref="BC91" si="333">IF(Q92=0,Q91*$C75,IF(Q92&lt;31,P91*$C75,IF(Q92&lt;61,O91*$C75,N91*$C75)))</f>
        <v>0</v>
      </c>
      <c r="BD91" s="135">
        <f t="shared" ref="BD91" si="334">IF(R92=0,R91*$C75,IF(R92&lt;31,Q91*$C75,IF(R92&lt;61,P91*$C75,O91*$C75)))</f>
        <v>0</v>
      </c>
      <c r="BE91" s="135">
        <f t="shared" ref="BE91" si="335">IF(S92=0,S91*$C75,IF(S92&lt;31,R91*$C75,IF(S92&lt;61,Q91*$C75,P91*$C75)))</f>
        <v>0</v>
      </c>
      <c r="BF91" s="135">
        <f t="shared" ref="BF91" si="336">IF(T92=0,T91*$C75,IF(T92&lt;31,S91*$C75,IF(T92&lt;61,R91*$C75,Q91*$C75)))</f>
        <v>0</v>
      </c>
      <c r="BG91" s="135">
        <f t="shared" ref="BG91" si="337">IF(U92=0,U91*$C75,IF(U92&lt;31,T91*$C75,IF(U92&lt;61,S91*$C75,R91*$C75)))</f>
        <v>0</v>
      </c>
      <c r="BH91" s="135">
        <f t="shared" ref="BH91" si="338">IF(V92=0,V91*$C75,IF(V92&lt;31,U91*$C75,IF(V92&lt;61,T91*$C75,S91*$C75)))</f>
        <v>0</v>
      </c>
      <c r="BI91" s="135">
        <f t="shared" ref="BI91" si="339">IF(W92=0,W91*$C75,IF(W92&lt;31,V91*$C75,IF(W92&lt;61,U91*$C75,T91*$C75)))</f>
        <v>0</v>
      </c>
      <c r="BJ91" s="135">
        <f t="shared" ref="BJ91" si="340">IF(X92=0,X91*$C75,IF(X92&lt;31,W91*$C75,IF(X92&lt;61,V91*$C75,U91*$C75)))</f>
        <v>0</v>
      </c>
      <c r="BK91" s="135">
        <f t="shared" ref="BK91" si="341">IF(Y92=0,Y91*$C75,IF(Y92&lt;31,X91*$C75,IF(Y92&lt;61,W91*$C75,V91*$C75)))</f>
        <v>0</v>
      </c>
      <c r="BL91" s="135">
        <f t="shared" ref="BL91" si="342">IF(Z92=0,Z91*$C75,IF(Z92&lt;31,Y91*$C75,IF(Z92&lt;61,X91*$C75,W91*$C75)))</f>
        <v>0</v>
      </c>
      <c r="BM91" s="135">
        <f t="shared" ref="BM91" si="343">IF(AA92=0,AA91*$C75,IF(AA92&lt;31,Z91*$C75,IF(AA92&lt;61,Y91*$C75,X91*$C75)))</f>
        <v>0</v>
      </c>
      <c r="BN91" s="135">
        <f t="shared" ref="BN91" si="344">IF(AB92=0,AB91*$C75,IF(AB92&lt;31,AA91*$C75,IF(AB92&lt;61,Z91*$C75,Y91*$C75)))</f>
        <v>0</v>
      </c>
      <c r="BO91" s="135">
        <f t="shared" ref="BO91" si="345">IF(AC92=0,AC91*$C75,IF(AC92&lt;31,AB91*$C75,IF(AC92&lt;61,AA91*$C75,Z91*$C75)))</f>
        <v>0</v>
      </c>
      <c r="BP91" s="135">
        <f t="shared" ref="BP91" si="346">IF(AD92=0,AD91*$C75,IF(AD92&lt;31,AC91*$C75,IF(AD92&lt;61,AB91*$C75,AA91*$C75)))</f>
        <v>0</v>
      </c>
      <c r="BQ91" s="135">
        <f t="shared" ref="BQ91" si="347">IF(AE92=0,AE91*$C75,IF(AE92&lt;31,AD91*$C75,IF(AE92&lt;61,AC91*$C75,AB91*$C75)))</f>
        <v>0</v>
      </c>
      <c r="BR91" s="135">
        <f t="shared" ref="BR91" si="348">IF(AF92=0,AF91*$C75,IF(AF92&lt;31,AE91*$C75,IF(AF92&lt;61,AD91*$C75,AC91*$C75)))</f>
        <v>0</v>
      </c>
      <c r="BS91" s="135">
        <f t="shared" ref="BS91" si="349">IF(AG92=0,AG91*$C75,IF(AG92&lt;31,AF91*$C75,IF(AG92&lt;61,AE91*$C75,AD91*$C75)))</f>
        <v>0</v>
      </c>
      <c r="BT91" s="135">
        <f t="shared" ref="BT91" si="350">IF(AH92=0,AH91*$C75,IF(AH92&lt;31,AG91*$C75,IF(AH92&lt;61,AF91*$C75,AE91*$C75)))</f>
        <v>0</v>
      </c>
      <c r="BU91" s="135">
        <f t="shared" ref="BU91" si="351">IF(AI92=0,AI91*$C75,IF(AI92&lt;31,AH91*$C75,IF(AI92&lt;61,AG91*$C75,AF91*$C75)))</f>
        <v>0</v>
      </c>
      <c r="BV91" s="135">
        <f t="shared" ref="BV91" si="352">IF(AJ92=0,AJ91*$C75,IF(AJ92&lt;31,AI91*$C75,IF(AJ92&lt;61,AH91*$C75,AG91*$C75)))</f>
        <v>0</v>
      </c>
      <c r="BW91" s="135">
        <f t="shared" ref="BW91" si="353">IF(AK92=0,AK91*$C75,IF(AK92&lt;31,AJ91*$C75,IF(AK92&lt;61,AI91*$C75,AH91*$C75)))</f>
        <v>0</v>
      </c>
      <c r="BX91" s="135">
        <f t="shared" ref="BX91" si="354">IF(AL92=0,AL91*$C75,IF(AL92&lt;31,AK91*$C75,IF(AL92&lt;61,AJ91*$C75,AI91*$C75)))</f>
        <v>0</v>
      </c>
    </row>
    <row r="92" spans="1:76" ht="26">
      <c r="A92" s="12"/>
      <c r="B92" s="136" t="s">
        <v>219</v>
      </c>
      <c r="C92" s="182">
        <v>0</v>
      </c>
      <c r="D92" s="137">
        <f t="shared" ref="D92:J92" si="355">+C92</f>
        <v>0</v>
      </c>
      <c r="E92" s="137">
        <f t="shared" si="355"/>
        <v>0</v>
      </c>
      <c r="F92" s="137">
        <f t="shared" si="355"/>
        <v>0</v>
      </c>
      <c r="G92" s="137">
        <f t="shared" si="355"/>
        <v>0</v>
      </c>
      <c r="H92" s="137">
        <f t="shared" si="355"/>
        <v>0</v>
      </c>
      <c r="I92" s="137">
        <f t="shared" si="355"/>
        <v>0</v>
      </c>
      <c r="J92" s="137">
        <f t="shared" si="355"/>
        <v>0</v>
      </c>
      <c r="K92" s="137">
        <f t="shared" ref="K92:AL92" si="356">+J92</f>
        <v>0</v>
      </c>
      <c r="L92" s="137">
        <f t="shared" si="356"/>
        <v>0</v>
      </c>
      <c r="M92" s="137">
        <f t="shared" si="356"/>
        <v>0</v>
      </c>
      <c r="N92" s="137">
        <f t="shared" si="356"/>
        <v>0</v>
      </c>
      <c r="O92" s="137">
        <f t="shared" si="356"/>
        <v>0</v>
      </c>
      <c r="P92" s="137">
        <f t="shared" si="356"/>
        <v>0</v>
      </c>
      <c r="Q92" s="137">
        <f t="shared" si="356"/>
        <v>0</v>
      </c>
      <c r="R92" s="137">
        <f t="shared" si="356"/>
        <v>0</v>
      </c>
      <c r="S92" s="137">
        <f t="shared" si="356"/>
        <v>0</v>
      </c>
      <c r="T92" s="137">
        <f t="shared" si="356"/>
        <v>0</v>
      </c>
      <c r="U92" s="137">
        <f t="shared" si="356"/>
        <v>0</v>
      </c>
      <c r="V92" s="137">
        <f t="shared" si="356"/>
        <v>0</v>
      </c>
      <c r="W92" s="137">
        <f t="shared" si="356"/>
        <v>0</v>
      </c>
      <c r="X92" s="137">
        <f t="shared" si="356"/>
        <v>0</v>
      </c>
      <c r="Y92" s="137">
        <f t="shared" si="356"/>
        <v>0</v>
      </c>
      <c r="Z92" s="137">
        <f t="shared" si="356"/>
        <v>0</v>
      </c>
      <c r="AA92" s="137">
        <f t="shared" si="356"/>
        <v>0</v>
      </c>
      <c r="AB92" s="137">
        <f t="shared" si="356"/>
        <v>0</v>
      </c>
      <c r="AC92" s="137">
        <f t="shared" si="356"/>
        <v>0</v>
      </c>
      <c r="AD92" s="137">
        <f t="shared" si="356"/>
        <v>0</v>
      </c>
      <c r="AE92" s="137">
        <f t="shared" si="356"/>
        <v>0</v>
      </c>
      <c r="AF92" s="137">
        <f t="shared" si="356"/>
        <v>0</v>
      </c>
      <c r="AG92" s="137">
        <f t="shared" si="356"/>
        <v>0</v>
      </c>
      <c r="AH92" s="137">
        <f t="shared" si="356"/>
        <v>0</v>
      </c>
      <c r="AI92" s="137">
        <f t="shared" si="356"/>
        <v>0</v>
      </c>
      <c r="AJ92" s="137">
        <f t="shared" si="356"/>
        <v>0</v>
      </c>
      <c r="AK92" s="137">
        <f t="shared" si="356"/>
        <v>0</v>
      </c>
      <c r="AL92" s="137">
        <f t="shared" si="356"/>
        <v>0</v>
      </c>
      <c r="AM92" s="14"/>
      <c r="AN92" s="7"/>
      <c r="AO92" s="7"/>
    </row>
    <row r="94" spans="1:76">
      <c r="A94" s="132" t="s">
        <v>58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6"/>
      <c r="AN94" s="7"/>
      <c r="AO94" s="7"/>
    </row>
    <row r="95" spans="1:76">
      <c r="A95" s="183" t="s">
        <v>195</v>
      </c>
      <c r="B95" s="184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8"/>
      <c r="AN95" s="7"/>
      <c r="AO95" s="7"/>
    </row>
    <row r="96" spans="1:76">
      <c r="A96" s="9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8"/>
      <c r="AN96" s="7"/>
      <c r="AO96" s="7"/>
    </row>
    <row r="97" spans="1:76">
      <c r="A97" s="9" t="s">
        <v>253</v>
      </c>
      <c r="B97" s="7"/>
      <c r="C97" s="179">
        <v>0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8"/>
      <c r="AN97" s="7"/>
      <c r="AO97" s="7"/>
    </row>
    <row r="98" spans="1:76">
      <c r="A98" s="199" t="s">
        <v>55</v>
      </c>
      <c r="B98" s="200"/>
      <c r="C98" s="10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8"/>
      <c r="AN98" s="7"/>
      <c r="AO98" s="7"/>
    </row>
    <row r="99" spans="1:76">
      <c r="A99" s="9"/>
      <c r="B99" s="7" t="s">
        <v>198</v>
      </c>
      <c r="C99" s="179">
        <v>0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8"/>
      <c r="AN99" s="7"/>
      <c r="AO99" s="7"/>
    </row>
    <row r="100" spans="1:76">
      <c r="A100" s="9"/>
      <c r="B100" s="7" t="s">
        <v>199</v>
      </c>
      <c r="C100" s="179">
        <v>0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8"/>
      <c r="AN100" s="7"/>
      <c r="AO100" s="7"/>
    </row>
    <row r="101" spans="1:76">
      <c r="A101" s="9"/>
      <c r="B101" s="7" t="s">
        <v>259</v>
      </c>
      <c r="C101" s="179">
        <v>0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8"/>
      <c r="AN101" s="7"/>
      <c r="AO101" s="7"/>
    </row>
    <row r="102" spans="1:76">
      <c r="A102" s="9" t="s">
        <v>43</v>
      </c>
      <c r="B102" s="7"/>
      <c r="C102" s="15">
        <f>SUM(C99:C101)</f>
        <v>0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8"/>
      <c r="AN102" s="7"/>
      <c r="AO102" s="7"/>
    </row>
    <row r="103" spans="1:76" ht="14" thickBot="1">
      <c r="A103" s="9" t="s">
        <v>121</v>
      </c>
      <c r="B103" s="7"/>
      <c r="C103" s="16">
        <f>C97-C102</f>
        <v>0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8"/>
      <c r="AN103" s="7"/>
      <c r="AO103" s="7"/>
    </row>
    <row r="104" spans="1:76">
      <c r="A104" s="9"/>
      <c r="B104" s="7"/>
      <c r="C104" s="10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8"/>
      <c r="AN104" s="7"/>
      <c r="AO104" s="7"/>
    </row>
    <row r="105" spans="1:76">
      <c r="A105" s="9" t="s">
        <v>179</v>
      </c>
      <c r="B105" s="7"/>
      <c r="C105" s="11">
        <f>IF(C97&gt;0,+C103/C97,0%)</f>
        <v>0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8"/>
      <c r="AN105" s="7"/>
      <c r="AO105" s="7"/>
    </row>
    <row r="106" spans="1:76">
      <c r="A106" s="9"/>
      <c r="B106" s="7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8"/>
      <c r="AN106" s="7"/>
      <c r="AO106" s="7"/>
    </row>
    <row r="107" spans="1:76">
      <c r="A107" s="9" t="s">
        <v>231</v>
      </c>
      <c r="B107" s="7"/>
      <c r="C107" s="20" t="s">
        <v>122</v>
      </c>
      <c r="D107" s="20" t="s">
        <v>122</v>
      </c>
      <c r="E107" s="20" t="s">
        <v>122</v>
      </c>
      <c r="F107" s="20" t="s">
        <v>122</v>
      </c>
      <c r="G107" s="20" t="s">
        <v>122</v>
      </c>
      <c r="H107" s="20" t="s">
        <v>122</v>
      </c>
      <c r="I107" s="20" t="s">
        <v>122</v>
      </c>
      <c r="J107" s="20" t="s">
        <v>122</v>
      </c>
      <c r="K107" s="20" t="s">
        <v>122</v>
      </c>
      <c r="L107" s="20" t="s">
        <v>122</v>
      </c>
      <c r="M107" s="20" t="s">
        <v>122</v>
      </c>
      <c r="N107" s="20" t="s">
        <v>122</v>
      </c>
      <c r="O107" s="20" t="s">
        <v>122</v>
      </c>
      <c r="P107" s="20" t="s">
        <v>122</v>
      </c>
      <c r="Q107" s="20" t="s">
        <v>122</v>
      </c>
      <c r="R107" s="20" t="s">
        <v>122</v>
      </c>
      <c r="S107" s="20" t="s">
        <v>122</v>
      </c>
      <c r="T107" s="20" t="s">
        <v>122</v>
      </c>
      <c r="U107" s="20" t="s">
        <v>122</v>
      </c>
      <c r="V107" s="20" t="s">
        <v>122</v>
      </c>
      <c r="W107" s="20" t="s">
        <v>122</v>
      </c>
      <c r="X107" s="20" t="s">
        <v>122</v>
      </c>
      <c r="Y107" s="20" t="s">
        <v>122</v>
      </c>
      <c r="Z107" s="20" t="s">
        <v>122</v>
      </c>
      <c r="AA107" s="20" t="s">
        <v>122</v>
      </c>
      <c r="AB107" s="20" t="s">
        <v>122</v>
      </c>
      <c r="AC107" s="20" t="s">
        <v>122</v>
      </c>
      <c r="AD107" s="20" t="s">
        <v>122</v>
      </c>
      <c r="AE107" s="20" t="s">
        <v>122</v>
      </c>
      <c r="AF107" s="20" t="s">
        <v>122</v>
      </c>
      <c r="AG107" s="20" t="s">
        <v>122</v>
      </c>
      <c r="AH107" s="20" t="s">
        <v>122</v>
      </c>
      <c r="AI107" s="20" t="s">
        <v>122</v>
      </c>
      <c r="AJ107" s="20" t="s">
        <v>122</v>
      </c>
      <c r="AK107" s="20" t="s">
        <v>122</v>
      </c>
      <c r="AL107" s="20" t="s">
        <v>122</v>
      </c>
      <c r="AM107" s="8"/>
      <c r="AN107" s="7"/>
      <c r="AO107" s="20" t="s">
        <v>122</v>
      </c>
      <c r="AP107" s="20" t="s">
        <v>122</v>
      </c>
      <c r="AQ107" s="20" t="s">
        <v>122</v>
      </c>
      <c r="AR107" s="20" t="s">
        <v>122</v>
      </c>
      <c r="AS107" s="20" t="s">
        <v>122</v>
      </c>
      <c r="AT107" s="20" t="s">
        <v>122</v>
      </c>
      <c r="AU107" s="21" t="s">
        <v>122</v>
      </c>
      <c r="AV107" s="21" t="s">
        <v>122</v>
      </c>
      <c r="AW107" s="21" t="s">
        <v>122</v>
      </c>
      <c r="AX107" s="21" t="s">
        <v>122</v>
      </c>
      <c r="AY107" s="21" t="s">
        <v>122</v>
      </c>
      <c r="AZ107" s="21" t="s">
        <v>122</v>
      </c>
      <c r="BA107" s="21" t="s">
        <v>122</v>
      </c>
      <c r="BB107" s="21" t="s">
        <v>122</v>
      </c>
      <c r="BC107" s="21" t="s">
        <v>122</v>
      </c>
      <c r="BD107" s="21" t="s">
        <v>122</v>
      </c>
      <c r="BE107" s="21" t="s">
        <v>122</v>
      </c>
      <c r="BF107" s="21" t="s">
        <v>122</v>
      </c>
      <c r="BG107" s="21" t="s">
        <v>122</v>
      </c>
      <c r="BH107" s="21" t="s">
        <v>122</v>
      </c>
      <c r="BI107" s="21" t="s">
        <v>122</v>
      </c>
      <c r="BJ107" s="21" t="s">
        <v>122</v>
      </c>
      <c r="BK107" s="21" t="s">
        <v>122</v>
      </c>
      <c r="BL107" s="21" t="s">
        <v>122</v>
      </c>
      <c r="BM107" s="21" t="s">
        <v>122</v>
      </c>
      <c r="BN107" s="21" t="s">
        <v>122</v>
      </c>
      <c r="BO107" s="21" t="s">
        <v>122</v>
      </c>
      <c r="BP107" s="21" t="s">
        <v>122</v>
      </c>
      <c r="BQ107" s="21" t="s">
        <v>122</v>
      </c>
      <c r="BR107" s="21" t="s">
        <v>122</v>
      </c>
      <c r="BS107" s="21" t="s">
        <v>122</v>
      </c>
      <c r="BT107" s="21" t="s">
        <v>122</v>
      </c>
      <c r="BU107" s="21" t="s">
        <v>122</v>
      </c>
      <c r="BV107" s="21" t="s">
        <v>122</v>
      </c>
      <c r="BW107" s="21" t="s">
        <v>122</v>
      </c>
      <c r="BX107" s="21" t="s">
        <v>122</v>
      </c>
    </row>
    <row r="108" spans="1:76">
      <c r="A108" s="9"/>
      <c r="B108" s="7"/>
      <c r="C108" s="20">
        <v>1</v>
      </c>
      <c r="D108" s="20">
        <v>2</v>
      </c>
      <c r="E108" s="20">
        <v>3</v>
      </c>
      <c r="F108" s="20">
        <v>4</v>
      </c>
      <c r="G108" s="20">
        <v>5</v>
      </c>
      <c r="H108" s="20">
        <v>6</v>
      </c>
      <c r="I108" s="20">
        <v>7</v>
      </c>
      <c r="J108" s="20">
        <v>8</v>
      </c>
      <c r="K108" s="20">
        <v>9</v>
      </c>
      <c r="L108" s="20">
        <v>10</v>
      </c>
      <c r="M108" s="20">
        <v>11</v>
      </c>
      <c r="N108" s="20">
        <v>12</v>
      </c>
      <c r="O108" s="20">
        <v>13</v>
      </c>
      <c r="P108" s="20">
        <v>14</v>
      </c>
      <c r="Q108" s="20">
        <v>15</v>
      </c>
      <c r="R108" s="20">
        <v>16</v>
      </c>
      <c r="S108" s="20">
        <v>17</v>
      </c>
      <c r="T108" s="20">
        <v>18</v>
      </c>
      <c r="U108" s="20">
        <v>19</v>
      </c>
      <c r="V108" s="20">
        <v>20</v>
      </c>
      <c r="W108" s="20">
        <v>21</v>
      </c>
      <c r="X108" s="20">
        <v>22</v>
      </c>
      <c r="Y108" s="20">
        <v>23</v>
      </c>
      <c r="Z108" s="20">
        <v>24</v>
      </c>
      <c r="AA108" s="20">
        <v>25</v>
      </c>
      <c r="AB108" s="20">
        <v>26</v>
      </c>
      <c r="AC108" s="20">
        <v>27</v>
      </c>
      <c r="AD108" s="20">
        <v>28</v>
      </c>
      <c r="AE108" s="20">
        <v>29</v>
      </c>
      <c r="AF108" s="20">
        <v>30</v>
      </c>
      <c r="AG108" s="20">
        <v>31</v>
      </c>
      <c r="AH108" s="20">
        <v>32</v>
      </c>
      <c r="AI108" s="20">
        <v>33</v>
      </c>
      <c r="AJ108" s="20">
        <v>34</v>
      </c>
      <c r="AK108" s="20">
        <v>35</v>
      </c>
      <c r="AL108" s="20">
        <v>36</v>
      </c>
      <c r="AM108" s="8"/>
      <c r="AN108" s="7"/>
      <c r="AO108" s="20">
        <v>1</v>
      </c>
      <c r="AP108" s="20">
        <v>2</v>
      </c>
      <c r="AQ108" s="20">
        <v>3</v>
      </c>
      <c r="AR108" s="20">
        <v>4</v>
      </c>
      <c r="AS108" s="20">
        <v>5</v>
      </c>
      <c r="AT108" s="20">
        <v>6</v>
      </c>
      <c r="AU108" s="2">
        <v>7</v>
      </c>
      <c r="AV108" s="2">
        <f t="shared" ref="AV108:BX108" si="357">+AU108+1</f>
        <v>8</v>
      </c>
      <c r="AW108" s="2">
        <f t="shared" si="357"/>
        <v>9</v>
      </c>
      <c r="AX108" s="2">
        <f t="shared" si="357"/>
        <v>10</v>
      </c>
      <c r="AY108" s="2">
        <f t="shared" si="357"/>
        <v>11</v>
      </c>
      <c r="AZ108" s="2">
        <f t="shared" si="357"/>
        <v>12</v>
      </c>
      <c r="BA108" s="2">
        <f t="shared" si="357"/>
        <v>13</v>
      </c>
      <c r="BB108" s="2">
        <f t="shared" si="357"/>
        <v>14</v>
      </c>
      <c r="BC108" s="2">
        <f t="shared" si="357"/>
        <v>15</v>
      </c>
      <c r="BD108" s="2">
        <f t="shared" si="357"/>
        <v>16</v>
      </c>
      <c r="BE108" s="2">
        <f t="shared" si="357"/>
        <v>17</v>
      </c>
      <c r="BF108" s="2">
        <f t="shared" si="357"/>
        <v>18</v>
      </c>
      <c r="BG108" s="2">
        <f t="shared" si="357"/>
        <v>19</v>
      </c>
      <c r="BH108" s="2">
        <f t="shared" si="357"/>
        <v>20</v>
      </c>
      <c r="BI108" s="2">
        <f t="shared" si="357"/>
        <v>21</v>
      </c>
      <c r="BJ108" s="2">
        <f t="shared" si="357"/>
        <v>22</v>
      </c>
      <c r="BK108" s="2">
        <f t="shared" si="357"/>
        <v>23</v>
      </c>
      <c r="BL108" s="2">
        <f t="shared" si="357"/>
        <v>24</v>
      </c>
      <c r="BM108" s="2">
        <f t="shared" si="357"/>
        <v>25</v>
      </c>
      <c r="BN108" s="2">
        <f t="shared" si="357"/>
        <v>26</v>
      </c>
      <c r="BO108" s="2">
        <f t="shared" si="357"/>
        <v>27</v>
      </c>
      <c r="BP108" s="2">
        <f t="shared" si="357"/>
        <v>28</v>
      </c>
      <c r="BQ108" s="2">
        <f t="shared" si="357"/>
        <v>29</v>
      </c>
      <c r="BR108" s="2">
        <f t="shared" si="357"/>
        <v>30</v>
      </c>
      <c r="BS108" s="2">
        <f t="shared" si="357"/>
        <v>31</v>
      </c>
      <c r="BT108" s="2">
        <f t="shared" si="357"/>
        <v>32</v>
      </c>
      <c r="BU108" s="2">
        <f t="shared" si="357"/>
        <v>33</v>
      </c>
      <c r="BV108" s="2">
        <f t="shared" si="357"/>
        <v>34</v>
      </c>
      <c r="BW108" s="2">
        <f t="shared" si="357"/>
        <v>35</v>
      </c>
      <c r="BX108" s="2">
        <f t="shared" si="357"/>
        <v>36</v>
      </c>
    </row>
    <row r="109" spans="1:76">
      <c r="A109" s="201" t="s">
        <v>233</v>
      </c>
      <c r="B109" s="200"/>
      <c r="C109" s="18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8"/>
      <c r="AN109" s="7"/>
      <c r="AO109" s="7"/>
      <c r="AP109" s="7"/>
      <c r="AQ109" s="7"/>
      <c r="AR109" s="7"/>
      <c r="AS109" s="7"/>
      <c r="AT109" s="7"/>
    </row>
    <row r="110" spans="1:76" ht="26">
      <c r="A110" s="9"/>
      <c r="B110" s="22" t="s">
        <v>266</v>
      </c>
      <c r="C110" s="180">
        <v>0</v>
      </c>
      <c r="D110" s="180">
        <f t="shared" ref="D110:AL110" si="358">+C110</f>
        <v>0</v>
      </c>
      <c r="E110" s="180">
        <f t="shared" si="358"/>
        <v>0</v>
      </c>
      <c r="F110" s="180">
        <f t="shared" si="358"/>
        <v>0</v>
      </c>
      <c r="G110" s="180">
        <f t="shared" si="358"/>
        <v>0</v>
      </c>
      <c r="H110" s="180">
        <f t="shared" si="358"/>
        <v>0</v>
      </c>
      <c r="I110" s="180">
        <f t="shared" si="358"/>
        <v>0</v>
      </c>
      <c r="J110" s="180">
        <f t="shared" si="358"/>
        <v>0</v>
      </c>
      <c r="K110" s="130">
        <f t="shared" si="358"/>
        <v>0</v>
      </c>
      <c r="L110" s="130">
        <f t="shared" si="358"/>
        <v>0</v>
      </c>
      <c r="M110" s="130">
        <f t="shared" si="358"/>
        <v>0</v>
      </c>
      <c r="N110" s="130">
        <f t="shared" si="358"/>
        <v>0</v>
      </c>
      <c r="O110" s="130">
        <f t="shared" si="358"/>
        <v>0</v>
      </c>
      <c r="P110" s="130">
        <f t="shared" si="358"/>
        <v>0</v>
      </c>
      <c r="Q110" s="130">
        <f t="shared" si="358"/>
        <v>0</v>
      </c>
      <c r="R110" s="130">
        <f t="shared" si="358"/>
        <v>0</v>
      </c>
      <c r="S110" s="130">
        <f t="shared" si="358"/>
        <v>0</v>
      </c>
      <c r="T110" s="130">
        <f t="shared" si="358"/>
        <v>0</v>
      </c>
      <c r="U110" s="130">
        <f t="shared" si="358"/>
        <v>0</v>
      </c>
      <c r="V110" s="130">
        <f t="shared" si="358"/>
        <v>0</v>
      </c>
      <c r="W110" s="130">
        <f t="shared" si="358"/>
        <v>0</v>
      </c>
      <c r="X110" s="130">
        <f t="shared" si="358"/>
        <v>0</v>
      </c>
      <c r="Y110" s="130">
        <f t="shared" si="358"/>
        <v>0</v>
      </c>
      <c r="Z110" s="130">
        <f t="shared" si="358"/>
        <v>0</v>
      </c>
      <c r="AA110" s="130">
        <f t="shared" si="358"/>
        <v>0</v>
      </c>
      <c r="AB110" s="130">
        <f t="shared" si="358"/>
        <v>0</v>
      </c>
      <c r="AC110" s="130">
        <f t="shared" si="358"/>
        <v>0</v>
      </c>
      <c r="AD110" s="130">
        <f t="shared" si="358"/>
        <v>0</v>
      </c>
      <c r="AE110" s="130">
        <f t="shared" si="358"/>
        <v>0</v>
      </c>
      <c r="AF110" s="130">
        <f t="shared" si="358"/>
        <v>0</v>
      </c>
      <c r="AG110" s="130">
        <f t="shared" si="358"/>
        <v>0</v>
      </c>
      <c r="AH110" s="130">
        <f t="shared" si="358"/>
        <v>0</v>
      </c>
      <c r="AI110" s="130">
        <f t="shared" si="358"/>
        <v>0</v>
      </c>
      <c r="AJ110" s="130">
        <f t="shared" si="358"/>
        <v>0</v>
      </c>
      <c r="AK110" s="130">
        <f t="shared" si="358"/>
        <v>0</v>
      </c>
      <c r="AL110" s="180">
        <f t="shared" si="358"/>
        <v>0</v>
      </c>
      <c r="AM110" s="8"/>
      <c r="AN110" s="7"/>
      <c r="AO110" s="135">
        <f>IF(C111=0,C110*$C102,IF(C111&lt;31,0,IF(C111&lt;61,0,0)))</f>
        <v>0</v>
      </c>
      <c r="AP110" s="135">
        <f>IF(D111=0,D110*$C102,IF(D111&lt;31,C110*$C102,IF(D111&lt;61,0,0)))</f>
        <v>0</v>
      </c>
      <c r="AQ110" s="135">
        <f>IF(E111=0,E110*$C102,IF(E111&lt;31,D110*$C102,IF(E111&lt;61,C110*$C102,0)))</f>
        <v>0</v>
      </c>
      <c r="AR110" s="135">
        <f>IF(F111=0,F110*$C102,IF(F111&lt;31,E110*$C102,IF(F111&lt;61,D110*$C102,C110*$C102)))</f>
        <v>0</v>
      </c>
      <c r="AS110" s="135">
        <f t="shared" ref="AS110" si="359">IF(G111=0,G110*$C102,IF(G111&lt;31,F110*$C102,IF(G111&lt;61,E110*$C102,D110*$C102)))</f>
        <v>0</v>
      </c>
      <c r="AT110" s="135">
        <f t="shared" ref="AT110" si="360">IF(H111=0,H110*$C102,IF(H111&lt;31,G110*$C102,IF(H111&lt;61,F110*$C102,E110*$C102)))</f>
        <v>0</v>
      </c>
      <c r="AU110" s="135">
        <f t="shared" ref="AU110" si="361">IF(I111=0,I110*$C102,IF(I111&lt;31,H110*$C102,IF(I111&lt;61,G110*$C102,F110*$C102)))</f>
        <v>0</v>
      </c>
      <c r="AV110" s="135">
        <f t="shared" ref="AV110" si="362">IF(J111=0,J110*$C102,IF(J111&lt;31,I110*$C102,IF(J111&lt;61,H110*$C102,G110*$C102)))</f>
        <v>0</v>
      </c>
      <c r="AW110" s="135">
        <f t="shared" ref="AW110" si="363">IF(K111=0,K110*$C102,IF(K111&lt;31,J110*$C102,IF(K111&lt;61,I110*$C102,H110*$C102)))</f>
        <v>0</v>
      </c>
      <c r="AX110" s="135">
        <f t="shared" ref="AX110" si="364">IF(L111=0,L110*$C102,IF(L111&lt;31,K110*$C102,IF(L111&lt;61,J110*$C102,I110*$C102)))</f>
        <v>0</v>
      </c>
      <c r="AY110" s="135">
        <f t="shared" ref="AY110" si="365">IF(M111=0,M110*$C102,IF(M111&lt;31,L110*$C102,IF(M111&lt;61,K110*$C102,J110*$C102)))</f>
        <v>0</v>
      </c>
      <c r="AZ110" s="135">
        <f t="shared" ref="AZ110" si="366">IF(N111=0,N110*$C102,IF(N111&lt;31,M110*$C102,IF(N111&lt;61,L110*$C102,K110*$C102)))</f>
        <v>0</v>
      </c>
      <c r="BA110" s="135">
        <f t="shared" ref="BA110" si="367">IF(O111=0,O110*$C102,IF(O111&lt;31,N110*$C102,IF(O111&lt;61,M110*$C102,L110*$C102)))</f>
        <v>0</v>
      </c>
      <c r="BB110" s="135">
        <f t="shared" ref="BB110" si="368">IF(P111=0,P110*$C102,IF(P111&lt;31,O110*$C102,IF(P111&lt;61,N110*$C102,M110*$C102)))</f>
        <v>0</v>
      </c>
      <c r="BC110" s="135">
        <f t="shared" ref="BC110" si="369">IF(Q111=0,Q110*$C102,IF(Q111&lt;31,P110*$C102,IF(Q111&lt;61,O110*$C102,N110*$C102)))</f>
        <v>0</v>
      </c>
      <c r="BD110" s="135">
        <f t="shared" ref="BD110" si="370">IF(R111=0,R110*$C102,IF(R111&lt;31,Q110*$C102,IF(R111&lt;61,P110*$C102,O110*$C102)))</f>
        <v>0</v>
      </c>
      <c r="BE110" s="135">
        <f t="shared" ref="BE110" si="371">IF(S111=0,S110*$C102,IF(S111&lt;31,R110*$C102,IF(S111&lt;61,Q110*$C102,P110*$C102)))</f>
        <v>0</v>
      </c>
      <c r="BF110" s="135">
        <f t="shared" ref="BF110" si="372">IF(T111=0,T110*$C102,IF(T111&lt;31,S110*$C102,IF(T111&lt;61,R110*$C102,Q110*$C102)))</f>
        <v>0</v>
      </c>
      <c r="BG110" s="135">
        <f t="shared" ref="BG110" si="373">IF(U111=0,U110*$C102,IF(U111&lt;31,T110*$C102,IF(U111&lt;61,S110*$C102,R110*$C102)))</f>
        <v>0</v>
      </c>
      <c r="BH110" s="135">
        <f t="shared" ref="BH110" si="374">IF(V111=0,V110*$C102,IF(V111&lt;31,U110*$C102,IF(V111&lt;61,T110*$C102,S110*$C102)))</f>
        <v>0</v>
      </c>
      <c r="BI110" s="135">
        <f t="shared" ref="BI110" si="375">IF(W111=0,W110*$C102,IF(W111&lt;31,V110*$C102,IF(W111&lt;61,U110*$C102,T110*$C102)))</f>
        <v>0</v>
      </c>
      <c r="BJ110" s="135">
        <f t="shared" ref="BJ110" si="376">IF(X111=0,X110*$C102,IF(X111&lt;31,W110*$C102,IF(X111&lt;61,V110*$C102,U110*$C102)))</f>
        <v>0</v>
      </c>
      <c r="BK110" s="135">
        <f t="shared" ref="BK110" si="377">IF(Y111=0,Y110*$C102,IF(Y111&lt;31,X110*$C102,IF(Y111&lt;61,W110*$C102,V110*$C102)))</f>
        <v>0</v>
      </c>
      <c r="BL110" s="135">
        <f t="shared" ref="BL110" si="378">IF(Z111=0,Z110*$C102,IF(Z111&lt;31,Y110*$C102,IF(Z111&lt;61,X110*$C102,W110*$C102)))</f>
        <v>0</v>
      </c>
      <c r="BM110" s="135">
        <f t="shared" ref="BM110" si="379">IF(AA111=0,AA110*$C102,IF(AA111&lt;31,Z110*$C102,IF(AA111&lt;61,Y110*$C102,X110*$C102)))</f>
        <v>0</v>
      </c>
      <c r="BN110" s="135">
        <f t="shared" ref="BN110" si="380">IF(AB111=0,AB110*$C102,IF(AB111&lt;31,AA110*$C102,IF(AB111&lt;61,Z110*$C102,Y110*$C102)))</f>
        <v>0</v>
      </c>
      <c r="BO110" s="135">
        <f t="shared" ref="BO110" si="381">IF(AC111=0,AC110*$C102,IF(AC111&lt;31,AB110*$C102,IF(AC111&lt;61,AA110*$C102,Z110*$C102)))</f>
        <v>0</v>
      </c>
      <c r="BP110" s="135">
        <f t="shared" ref="BP110" si="382">IF(AD111=0,AD110*$C102,IF(AD111&lt;31,AC110*$C102,IF(AD111&lt;61,AB110*$C102,AA110*$C102)))</f>
        <v>0</v>
      </c>
      <c r="BQ110" s="135">
        <f t="shared" ref="BQ110" si="383">IF(AE111=0,AE110*$C102,IF(AE111&lt;31,AD110*$C102,IF(AE111&lt;61,AC110*$C102,AB110*$C102)))</f>
        <v>0</v>
      </c>
      <c r="BR110" s="135">
        <f t="shared" ref="BR110" si="384">IF(AF111=0,AF110*$C102,IF(AF111&lt;31,AE110*$C102,IF(AF111&lt;61,AD110*$C102,AC110*$C102)))</f>
        <v>0</v>
      </c>
      <c r="BS110" s="135">
        <f t="shared" ref="BS110" si="385">IF(AG111=0,AG110*$C102,IF(AG111&lt;31,AF110*$C102,IF(AG111&lt;61,AE110*$C102,AD110*$C102)))</f>
        <v>0</v>
      </c>
      <c r="BT110" s="135">
        <f t="shared" ref="BT110" si="386">IF(AH111=0,AH110*$C102,IF(AH111&lt;31,AG110*$C102,IF(AH111&lt;61,AF110*$C102,AE110*$C102)))</f>
        <v>0</v>
      </c>
      <c r="BU110" s="135">
        <f t="shared" ref="BU110" si="387">IF(AI111=0,AI110*$C102,IF(AI111&lt;31,AH110*$C102,IF(AI111&lt;61,AG110*$C102,AF110*$C102)))</f>
        <v>0</v>
      </c>
      <c r="BV110" s="135">
        <f t="shared" ref="BV110" si="388">IF(AJ111=0,AJ110*$C102,IF(AJ111&lt;31,AI110*$C102,IF(AJ111&lt;61,AH110*$C102,AG110*$C102)))</f>
        <v>0</v>
      </c>
      <c r="BW110" s="135">
        <f t="shared" ref="BW110" si="389">IF(AK111=0,AK110*$C102,IF(AK111&lt;31,AJ110*$C102,IF(AK111&lt;61,AI110*$C102,AH110*$C102)))</f>
        <v>0</v>
      </c>
      <c r="BX110" s="135">
        <f t="shared" ref="BX110" si="390">IF(AL111=0,AL110*$C102,IF(AL111&lt;31,AK110*$C102,IF(AL111&lt;61,AJ110*$C102,AI110*$C102)))</f>
        <v>0</v>
      </c>
    </row>
    <row r="111" spans="1:76">
      <c r="A111" s="9"/>
      <c r="B111" s="22" t="s">
        <v>197</v>
      </c>
      <c r="C111" s="181">
        <v>0</v>
      </c>
      <c r="D111" s="129">
        <f t="shared" ref="D111:I111" si="391">+C111</f>
        <v>0</v>
      </c>
      <c r="E111" s="129">
        <f t="shared" si="391"/>
        <v>0</v>
      </c>
      <c r="F111" s="129">
        <f t="shared" si="391"/>
        <v>0</v>
      </c>
      <c r="G111" s="129">
        <f t="shared" si="391"/>
        <v>0</v>
      </c>
      <c r="H111" s="129">
        <f t="shared" si="391"/>
        <v>0</v>
      </c>
      <c r="I111" s="129">
        <f t="shared" si="391"/>
        <v>0</v>
      </c>
      <c r="J111" s="129">
        <f t="shared" ref="J111:AL111" si="392">+I111</f>
        <v>0</v>
      </c>
      <c r="K111" s="129">
        <f t="shared" si="392"/>
        <v>0</v>
      </c>
      <c r="L111" s="129">
        <f t="shared" si="392"/>
        <v>0</v>
      </c>
      <c r="M111" s="129">
        <f t="shared" si="392"/>
        <v>0</v>
      </c>
      <c r="N111" s="129">
        <f t="shared" si="392"/>
        <v>0</v>
      </c>
      <c r="O111" s="129">
        <f t="shared" si="392"/>
        <v>0</v>
      </c>
      <c r="P111" s="129">
        <f t="shared" si="392"/>
        <v>0</v>
      </c>
      <c r="Q111" s="129">
        <f t="shared" si="392"/>
        <v>0</v>
      </c>
      <c r="R111" s="129">
        <f t="shared" si="392"/>
        <v>0</v>
      </c>
      <c r="S111" s="129">
        <f t="shared" si="392"/>
        <v>0</v>
      </c>
      <c r="T111" s="129">
        <f t="shared" si="392"/>
        <v>0</v>
      </c>
      <c r="U111" s="129">
        <f t="shared" si="392"/>
        <v>0</v>
      </c>
      <c r="V111" s="129">
        <f t="shared" si="392"/>
        <v>0</v>
      </c>
      <c r="W111" s="129">
        <f t="shared" si="392"/>
        <v>0</v>
      </c>
      <c r="X111" s="129">
        <f t="shared" si="392"/>
        <v>0</v>
      </c>
      <c r="Y111" s="129">
        <f t="shared" si="392"/>
        <v>0</v>
      </c>
      <c r="Z111" s="129">
        <f t="shared" si="392"/>
        <v>0</v>
      </c>
      <c r="AA111" s="129">
        <f t="shared" si="392"/>
        <v>0</v>
      </c>
      <c r="AB111" s="129">
        <f t="shared" si="392"/>
        <v>0</v>
      </c>
      <c r="AC111" s="129">
        <f t="shared" si="392"/>
        <v>0</v>
      </c>
      <c r="AD111" s="129">
        <f t="shared" si="392"/>
        <v>0</v>
      </c>
      <c r="AE111" s="129">
        <f t="shared" si="392"/>
        <v>0</v>
      </c>
      <c r="AF111" s="129">
        <f t="shared" si="392"/>
        <v>0</v>
      </c>
      <c r="AG111" s="129">
        <f t="shared" si="392"/>
        <v>0</v>
      </c>
      <c r="AH111" s="129">
        <f t="shared" si="392"/>
        <v>0</v>
      </c>
      <c r="AI111" s="129">
        <f t="shared" si="392"/>
        <v>0</v>
      </c>
      <c r="AJ111" s="129">
        <f t="shared" si="392"/>
        <v>0</v>
      </c>
      <c r="AK111" s="129">
        <f t="shared" si="392"/>
        <v>0</v>
      </c>
      <c r="AL111" s="129">
        <f t="shared" si="392"/>
        <v>0</v>
      </c>
      <c r="AM111" s="8"/>
      <c r="AN111" s="7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</row>
    <row r="112" spans="1:76">
      <c r="A112" s="9" t="s">
        <v>232</v>
      </c>
      <c r="B112" s="22"/>
      <c r="C112" s="18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8"/>
      <c r="AN112" s="7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  <c r="BN112" s="135"/>
      <c r="BO112" s="135"/>
      <c r="BP112" s="135"/>
      <c r="BQ112" s="135"/>
      <c r="BR112" s="135"/>
      <c r="BS112" s="135"/>
      <c r="BT112" s="135"/>
      <c r="BU112" s="135"/>
      <c r="BV112" s="135"/>
      <c r="BW112" s="135"/>
      <c r="BX112" s="135"/>
    </row>
    <row r="113" spans="1:76">
      <c r="A113" s="9"/>
      <c r="B113" s="22" t="s">
        <v>267</v>
      </c>
      <c r="C113" s="180">
        <v>0</v>
      </c>
      <c r="D113" s="180">
        <f t="shared" ref="D113:AL113" si="393">+C113</f>
        <v>0</v>
      </c>
      <c r="E113" s="180">
        <f t="shared" si="393"/>
        <v>0</v>
      </c>
      <c r="F113" s="180">
        <f t="shared" si="393"/>
        <v>0</v>
      </c>
      <c r="G113" s="180">
        <f t="shared" si="393"/>
        <v>0</v>
      </c>
      <c r="H113" s="180">
        <f t="shared" si="393"/>
        <v>0</v>
      </c>
      <c r="I113" s="180">
        <f t="shared" si="393"/>
        <v>0</v>
      </c>
      <c r="J113" s="180">
        <f t="shared" si="393"/>
        <v>0</v>
      </c>
      <c r="K113" s="180">
        <f t="shared" si="393"/>
        <v>0</v>
      </c>
      <c r="L113" s="180">
        <f t="shared" si="393"/>
        <v>0</v>
      </c>
      <c r="M113" s="180">
        <f t="shared" si="393"/>
        <v>0</v>
      </c>
      <c r="N113" s="180">
        <f t="shared" si="393"/>
        <v>0</v>
      </c>
      <c r="O113" s="180">
        <f t="shared" si="393"/>
        <v>0</v>
      </c>
      <c r="P113" s="180">
        <f t="shared" si="393"/>
        <v>0</v>
      </c>
      <c r="Q113" s="180">
        <f t="shared" si="393"/>
        <v>0</v>
      </c>
      <c r="R113" s="180">
        <f t="shared" si="393"/>
        <v>0</v>
      </c>
      <c r="S113" s="180">
        <f t="shared" si="393"/>
        <v>0</v>
      </c>
      <c r="T113" s="180">
        <f t="shared" si="393"/>
        <v>0</v>
      </c>
      <c r="U113" s="180">
        <f t="shared" si="393"/>
        <v>0</v>
      </c>
      <c r="V113" s="180">
        <f t="shared" si="393"/>
        <v>0</v>
      </c>
      <c r="W113" s="180">
        <f t="shared" si="393"/>
        <v>0</v>
      </c>
      <c r="X113" s="180">
        <f t="shared" si="393"/>
        <v>0</v>
      </c>
      <c r="Y113" s="180">
        <f t="shared" si="393"/>
        <v>0</v>
      </c>
      <c r="Z113" s="180">
        <f t="shared" si="393"/>
        <v>0</v>
      </c>
      <c r="AA113" s="180">
        <f t="shared" si="393"/>
        <v>0</v>
      </c>
      <c r="AB113" s="180">
        <f t="shared" si="393"/>
        <v>0</v>
      </c>
      <c r="AC113" s="180">
        <f t="shared" si="393"/>
        <v>0</v>
      </c>
      <c r="AD113" s="180">
        <f t="shared" si="393"/>
        <v>0</v>
      </c>
      <c r="AE113" s="180">
        <f t="shared" si="393"/>
        <v>0</v>
      </c>
      <c r="AF113" s="180">
        <f t="shared" si="393"/>
        <v>0</v>
      </c>
      <c r="AG113" s="180">
        <f t="shared" si="393"/>
        <v>0</v>
      </c>
      <c r="AH113" s="180">
        <f t="shared" si="393"/>
        <v>0</v>
      </c>
      <c r="AI113" s="180">
        <f t="shared" si="393"/>
        <v>0</v>
      </c>
      <c r="AJ113" s="180">
        <f t="shared" si="393"/>
        <v>0</v>
      </c>
      <c r="AK113" s="180">
        <f t="shared" si="393"/>
        <v>0</v>
      </c>
      <c r="AL113" s="180">
        <f t="shared" si="393"/>
        <v>0</v>
      </c>
      <c r="AM113" s="8"/>
      <c r="AN113" s="7"/>
      <c r="AO113" s="135">
        <f>IF(C114=0,C113*$C97,IF(C114&lt;31,0,IF(C114&lt;61,0,0)))</f>
        <v>0</v>
      </c>
      <c r="AP113" s="135">
        <f>IF(D114=0,D113*$C97,IF(D114&lt;31,C113*$C97,IF(D114&lt;61,0,0)))</f>
        <v>0</v>
      </c>
      <c r="AQ113" s="135">
        <f>IF(E114=0,E113*$C97,IF(E114&lt;31,D113*$C97,IF(E114&lt;61,C113*$C97,0)))</f>
        <v>0</v>
      </c>
      <c r="AR113" s="135">
        <f>IF(F114=0,F113*$C97,IF(F114&lt;31,E113*$C97,IF(F114&lt;61,D113*$C97,C113*$C97)))</f>
        <v>0</v>
      </c>
      <c r="AS113" s="135">
        <f t="shared" ref="AS113" si="394">IF(G114=0,G113*$C97,IF(G114&lt;31,F113*$C97,IF(G114&lt;61,E113*$C97,D113*$C97)))</f>
        <v>0</v>
      </c>
      <c r="AT113" s="135">
        <f t="shared" ref="AT113" si="395">IF(H114=0,H113*$C97,IF(H114&lt;31,G113*$C97,IF(H114&lt;61,F113*$C97,E113*$C97)))</f>
        <v>0</v>
      </c>
      <c r="AU113" s="135">
        <f t="shared" ref="AU113" si="396">IF(I114=0,I113*$C97,IF(I114&lt;31,H113*$C97,IF(I114&lt;61,G113*$C97,F113*$C97)))</f>
        <v>0</v>
      </c>
      <c r="AV113" s="135">
        <f t="shared" ref="AV113" si="397">IF(J114=0,J113*$C97,IF(J114&lt;31,I113*$C97,IF(J114&lt;61,H113*$C97,G113*$C97)))</f>
        <v>0</v>
      </c>
      <c r="AW113" s="135">
        <f t="shared" ref="AW113" si="398">IF(K114=0,K113*$C97,IF(K114&lt;31,J113*$C97,IF(K114&lt;61,I113*$C97,H113*$C97)))</f>
        <v>0</v>
      </c>
      <c r="AX113" s="135">
        <f t="shared" ref="AX113" si="399">IF(L114=0,L113*$C97,IF(L114&lt;31,K113*$C97,IF(L114&lt;61,J113*$C97,I113*$C97)))</f>
        <v>0</v>
      </c>
      <c r="AY113" s="135">
        <f t="shared" ref="AY113" si="400">IF(M114=0,M113*$C97,IF(M114&lt;31,L113*$C97,IF(M114&lt;61,K113*$C97,J113*$C97)))</f>
        <v>0</v>
      </c>
      <c r="AZ113" s="135">
        <f t="shared" ref="AZ113" si="401">IF(N114=0,N113*$C97,IF(N114&lt;31,M113*$C97,IF(N114&lt;61,L113*$C97,K113*$C97)))</f>
        <v>0</v>
      </c>
      <c r="BA113" s="135">
        <f t="shared" ref="BA113" si="402">IF(O114=0,O113*$C97,IF(O114&lt;31,N113*$C97,IF(O114&lt;61,M113*$C97,L113*$C97)))</f>
        <v>0</v>
      </c>
      <c r="BB113" s="135">
        <f t="shared" ref="BB113" si="403">IF(P114=0,P113*$C97,IF(P114&lt;31,O113*$C97,IF(P114&lt;61,N113*$C97,M113*$C97)))</f>
        <v>0</v>
      </c>
      <c r="BC113" s="135">
        <f t="shared" ref="BC113" si="404">IF(Q114=0,Q113*$C97,IF(Q114&lt;31,P113*$C97,IF(Q114&lt;61,O113*$C97,N113*$C97)))</f>
        <v>0</v>
      </c>
      <c r="BD113" s="135">
        <f t="shared" ref="BD113" si="405">IF(R114=0,R113*$C97,IF(R114&lt;31,Q113*$C97,IF(R114&lt;61,P113*$C97,O113*$C97)))</f>
        <v>0</v>
      </c>
      <c r="BE113" s="135">
        <f t="shared" ref="BE113" si="406">IF(S114=0,S113*$C97,IF(S114&lt;31,R113*$C97,IF(S114&lt;61,Q113*$C97,P113*$C97)))</f>
        <v>0</v>
      </c>
      <c r="BF113" s="135">
        <f t="shared" ref="BF113" si="407">IF(T114=0,T113*$C97,IF(T114&lt;31,S113*$C97,IF(T114&lt;61,R113*$C97,Q113*$C97)))</f>
        <v>0</v>
      </c>
      <c r="BG113" s="135">
        <f t="shared" ref="BG113" si="408">IF(U114=0,U113*$C97,IF(U114&lt;31,T113*$C97,IF(U114&lt;61,S113*$C97,R113*$C97)))</f>
        <v>0</v>
      </c>
      <c r="BH113" s="135">
        <f t="shared" ref="BH113" si="409">IF(V114=0,V113*$C97,IF(V114&lt;31,U113*$C97,IF(V114&lt;61,T113*$C97,S113*$C97)))</f>
        <v>0</v>
      </c>
      <c r="BI113" s="135">
        <f t="shared" ref="BI113" si="410">IF(W114=0,W113*$C97,IF(W114&lt;31,V113*$C97,IF(W114&lt;61,U113*$C97,T113*$C97)))</f>
        <v>0</v>
      </c>
      <c r="BJ113" s="135">
        <f t="shared" ref="BJ113" si="411">IF(X114=0,X113*$C97,IF(X114&lt;31,W113*$C97,IF(X114&lt;61,V113*$C97,U113*$C97)))</f>
        <v>0</v>
      </c>
      <c r="BK113" s="135">
        <f t="shared" ref="BK113" si="412">IF(Y114=0,Y113*$C97,IF(Y114&lt;31,X113*$C97,IF(Y114&lt;61,W113*$C97,V113*$C97)))</f>
        <v>0</v>
      </c>
      <c r="BL113" s="135">
        <f t="shared" ref="BL113" si="413">IF(Z114=0,Z113*$C97,IF(Z114&lt;31,Y113*$C97,IF(Z114&lt;61,X113*$C97,W113*$C97)))</f>
        <v>0</v>
      </c>
      <c r="BM113" s="135">
        <f t="shared" ref="BM113" si="414">IF(AA114=0,AA113*$C97,IF(AA114&lt;31,Z113*$C97,IF(AA114&lt;61,Y113*$C97,X113*$C97)))</f>
        <v>0</v>
      </c>
      <c r="BN113" s="135">
        <f t="shared" ref="BN113" si="415">IF(AB114=0,AB113*$C97,IF(AB114&lt;31,AA113*$C97,IF(AB114&lt;61,Z113*$C97,Y113*$C97)))</f>
        <v>0</v>
      </c>
      <c r="BO113" s="135">
        <f t="shared" ref="BO113" si="416">IF(AC114=0,AC113*$C97,IF(AC114&lt;31,AB113*$C97,IF(AC114&lt;61,AA113*$C97,Z113*$C97)))</f>
        <v>0</v>
      </c>
      <c r="BP113" s="135">
        <f t="shared" ref="BP113" si="417">IF(AD114=0,AD113*$C97,IF(AD114&lt;31,AC113*$C97,IF(AD114&lt;61,AB113*$C97,AA113*$C97)))</f>
        <v>0</v>
      </c>
      <c r="BQ113" s="135">
        <f t="shared" ref="BQ113" si="418">IF(AE114=0,AE113*$C97,IF(AE114&lt;31,AD113*$C97,IF(AE114&lt;61,AC113*$C97,AB113*$C97)))</f>
        <v>0</v>
      </c>
      <c r="BR113" s="135">
        <f t="shared" ref="BR113" si="419">IF(AF114=0,AF113*$C97,IF(AF114&lt;31,AE113*$C97,IF(AF114&lt;61,AD113*$C97,AC113*$C97)))</f>
        <v>0</v>
      </c>
      <c r="BS113" s="135">
        <f t="shared" ref="BS113" si="420">IF(AG114=0,AG113*$C97,IF(AG114&lt;31,AF113*$C97,IF(AG114&lt;61,AE113*$C97,AD113*$C97)))</f>
        <v>0</v>
      </c>
      <c r="BT113" s="135">
        <f t="shared" ref="BT113" si="421">IF(AH114=0,AH113*$C97,IF(AH114&lt;31,AG113*$C97,IF(AH114&lt;61,AF113*$C97,AE113*$C97)))</f>
        <v>0</v>
      </c>
      <c r="BU113" s="135">
        <f t="shared" ref="BU113" si="422">IF(AI114=0,AI113*$C97,IF(AI114&lt;31,AH113*$C97,IF(AI114&lt;61,AG113*$C97,AF113*$C97)))</f>
        <v>0</v>
      </c>
      <c r="BV113" s="135">
        <f t="shared" ref="BV113" si="423">IF(AJ114=0,AJ113*$C97,IF(AJ114&lt;31,AI113*$C97,IF(AJ114&lt;61,AH113*$C97,AG113*$C97)))</f>
        <v>0</v>
      </c>
      <c r="BW113" s="135">
        <f t="shared" ref="BW113" si="424">IF(AK114=0,AK113*$C97,IF(AK114&lt;31,AJ113*$C97,IF(AK114&lt;61,AI113*$C97,AH113*$C97)))</f>
        <v>0</v>
      </c>
      <c r="BX113" s="135">
        <f t="shared" ref="BX113" si="425">IF(AL114=0,AL113*$C97,IF(AL114&lt;31,AK113*$C97,IF(AL114&lt;61,AJ113*$C97,AI113*$C97)))</f>
        <v>0</v>
      </c>
    </row>
    <row r="114" spans="1:76" ht="26">
      <c r="A114" s="12"/>
      <c r="B114" s="136" t="s">
        <v>219</v>
      </c>
      <c r="C114" s="182">
        <v>0</v>
      </c>
      <c r="D114" s="137">
        <f t="shared" ref="D114:J114" si="426">+C114</f>
        <v>0</v>
      </c>
      <c r="E114" s="137">
        <f t="shared" si="426"/>
        <v>0</v>
      </c>
      <c r="F114" s="137">
        <f t="shared" si="426"/>
        <v>0</v>
      </c>
      <c r="G114" s="137">
        <f t="shared" si="426"/>
        <v>0</v>
      </c>
      <c r="H114" s="137">
        <f t="shared" si="426"/>
        <v>0</v>
      </c>
      <c r="I114" s="137">
        <f t="shared" si="426"/>
        <v>0</v>
      </c>
      <c r="J114" s="137">
        <f t="shared" si="426"/>
        <v>0</v>
      </c>
      <c r="K114" s="137">
        <f t="shared" ref="K114:AL114" si="427">+J114</f>
        <v>0</v>
      </c>
      <c r="L114" s="137">
        <f t="shared" si="427"/>
        <v>0</v>
      </c>
      <c r="M114" s="137">
        <f t="shared" si="427"/>
        <v>0</v>
      </c>
      <c r="N114" s="137">
        <f t="shared" si="427"/>
        <v>0</v>
      </c>
      <c r="O114" s="137">
        <f t="shared" si="427"/>
        <v>0</v>
      </c>
      <c r="P114" s="137">
        <f t="shared" si="427"/>
        <v>0</v>
      </c>
      <c r="Q114" s="137">
        <f t="shared" si="427"/>
        <v>0</v>
      </c>
      <c r="R114" s="137">
        <f t="shared" si="427"/>
        <v>0</v>
      </c>
      <c r="S114" s="137">
        <f t="shared" si="427"/>
        <v>0</v>
      </c>
      <c r="T114" s="137">
        <f t="shared" si="427"/>
        <v>0</v>
      </c>
      <c r="U114" s="137">
        <f t="shared" si="427"/>
        <v>0</v>
      </c>
      <c r="V114" s="137">
        <f t="shared" si="427"/>
        <v>0</v>
      </c>
      <c r="W114" s="137">
        <f t="shared" si="427"/>
        <v>0</v>
      </c>
      <c r="X114" s="137">
        <f t="shared" si="427"/>
        <v>0</v>
      </c>
      <c r="Y114" s="137">
        <f t="shared" si="427"/>
        <v>0</v>
      </c>
      <c r="Z114" s="137">
        <f t="shared" si="427"/>
        <v>0</v>
      </c>
      <c r="AA114" s="137">
        <f t="shared" si="427"/>
        <v>0</v>
      </c>
      <c r="AB114" s="137">
        <f t="shared" si="427"/>
        <v>0</v>
      </c>
      <c r="AC114" s="137">
        <f t="shared" si="427"/>
        <v>0</v>
      </c>
      <c r="AD114" s="137">
        <f t="shared" si="427"/>
        <v>0</v>
      </c>
      <c r="AE114" s="137">
        <f t="shared" si="427"/>
        <v>0</v>
      </c>
      <c r="AF114" s="137">
        <f t="shared" si="427"/>
        <v>0</v>
      </c>
      <c r="AG114" s="137">
        <f t="shared" si="427"/>
        <v>0</v>
      </c>
      <c r="AH114" s="137">
        <f t="shared" si="427"/>
        <v>0</v>
      </c>
      <c r="AI114" s="137">
        <f t="shared" si="427"/>
        <v>0</v>
      </c>
      <c r="AJ114" s="137">
        <f t="shared" si="427"/>
        <v>0</v>
      </c>
      <c r="AK114" s="137">
        <f t="shared" si="427"/>
        <v>0</v>
      </c>
      <c r="AL114" s="137">
        <f t="shared" si="427"/>
        <v>0</v>
      </c>
      <c r="AM114" s="14"/>
      <c r="AN114" s="7"/>
      <c r="AO114" s="7"/>
    </row>
    <row r="116" spans="1:76">
      <c r="A116" s="132" t="s">
        <v>59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6"/>
      <c r="AN116" s="7"/>
      <c r="AO116" s="7"/>
    </row>
    <row r="117" spans="1:76">
      <c r="A117" s="183" t="s">
        <v>195</v>
      </c>
      <c r="B117" s="184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8"/>
      <c r="AN117" s="7"/>
      <c r="AO117" s="7"/>
      <c r="AP117" s="7"/>
      <c r="AQ117" s="7"/>
      <c r="AR117" s="7"/>
      <c r="AS117" s="7"/>
      <c r="AT117" s="7"/>
    </row>
    <row r="118" spans="1:76">
      <c r="A118" s="9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8"/>
      <c r="AN118" s="7"/>
      <c r="AO118" s="7"/>
      <c r="AP118" s="7"/>
      <c r="AQ118" s="7"/>
      <c r="AR118" s="7"/>
      <c r="AS118" s="7"/>
      <c r="AT118" s="7"/>
    </row>
    <row r="119" spans="1:76">
      <c r="A119" s="9" t="s">
        <v>253</v>
      </c>
      <c r="B119" s="7"/>
      <c r="C119" s="179">
        <v>0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8"/>
      <c r="AN119" s="7"/>
      <c r="AO119" s="7"/>
      <c r="AP119" s="7"/>
      <c r="AQ119" s="7"/>
      <c r="AR119" s="7"/>
      <c r="AS119" s="7"/>
      <c r="AT119" s="7"/>
    </row>
    <row r="120" spans="1:76">
      <c r="A120" s="199" t="s">
        <v>55</v>
      </c>
      <c r="B120" s="200"/>
      <c r="C120" s="10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8"/>
      <c r="AN120" s="7"/>
      <c r="AO120" s="7"/>
      <c r="AP120" s="7"/>
      <c r="AQ120" s="7"/>
      <c r="AR120" s="7"/>
      <c r="AS120" s="7"/>
      <c r="AT120" s="7"/>
    </row>
    <row r="121" spans="1:76">
      <c r="A121" s="9"/>
      <c r="B121" s="7" t="s">
        <v>198</v>
      </c>
      <c r="C121" s="179">
        <v>0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8"/>
      <c r="AN121" s="7"/>
      <c r="AO121" s="7"/>
      <c r="AP121" s="7"/>
      <c r="AQ121" s="7"/>
      <c r="AR121" s="7"/>
      <c r="AS121" s="7"/>
      <c r="AT121" s="7"/>
    </row>
    <row r="122" spans="1:76">
      <c r="A122" s="9"/>
      <c r="B122" s="7" t="s">
        <v>199</v>
      </c>
      <c r="C122" s="179">
        <v>0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8"/>
      <c r="AN122" s="7"/>
      <c r="AO122" s="7"/>
      <c r="AP122" s="7"/>
      <c r="AQ122" s="7"/>
      <c r="AR122" s="7"/>
      <c r="AS122" s="7"/>
      <c r="AT122" s="7"/>
    </row>
    <row r="123" spans="1:76">
      <c r="A123" s="9"/>
      <c r="B123" s="7" t="s">
        <v>259</v>
      </c>
      <c r="C123" s="179">
        <v>0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8"/>
      <c r="AN123" s="7"/>
      <c r="AO123" s="7"/>
      <c r="AP123" s="7"/>
      <c r="AQ123" s="7"/>
      <c r="AR123" s="7"/>
      <c r="AS123" s="7"/>
      <c r="AT123" s="7"/>
    </row>
    <row r="124" spans="1:76">
      <c r="A124" s="9" t="s">
        <v>43</v>
      </c>
      <c r="B124" s="7"/>
      <c r="C124" s="15">
        <f>SUM(C121:C123)</f>
        <v>0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8"/>
      <c r="AN124" s="7"/>
      <c r="AO124" s="7"/>
      <c r="AP124" s="7"/>
      <c r="AQ124" s="7"/>
      <c r="AR124" s="7"/>
      <c r="AS124" s="7"/>
      <c r="AT124" s="7"/>
    </row>
    <row r="125" spans="1:76" ht="14" thickBot="1">
      <c r="A125" s="9" t="s">
        <v>121</v>
      </c>
      <c r="B125" s="7"/>
      <c r="C125" s="16">
        <f>C119-C124</f>
        <v>0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8"/>
      <c r="AN125" s="7"/>
      <c r="AO125" s="7"/>
      <c r="AP125" s="7"/>
      <c r="AQ125" s="7"/>
      <c r="AR125" s="7"/>
      <c r="AS125" s="7"/>
      <c r="AT125" s="7"/>
    </row>
    <row r="126" spans="1:76">
      <c r="A126" s="9"/>
      <c r="B126" s="7"/>
      <c r="C126" s="10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8"/>
      <c r="AN126" s="7"/>
      <c r="AO126" s="7"/>
      <c r="AP126" s="7"/>
      <c r="AQ126" s="7"/>
      <c r="AR126" s="7"/>
      <c r="AS126" s="7"/>
      <c r="AT126" s="7"/>
    </row>
    <row r="127" spans="1:76">
      <c r="A127" s="9" t="s">
        <v>179</v>
      </c>
      <c r="B127" s="7"/>
      <c r="C127" s="11">
        <f>IF(C119&gt;0,+C125/C119,0%)</f>
        <v>0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8"/>
      <c r="AN127" s="7"/>
      <c r="AO127" s="7"/>
      <c r="AP127" s="7"/>
      <c r="AQ127" s="7"/>
      <c r="AR127" s="7"/>
      <c r="AS127" s="7"/>
      <c r="AT127" s="7"/>
    </row>
    <row r="128" spans="1:76">
      <c r="A128" s="9"/>
      <c r="B128" s="7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8"/>
      <c r="AN128" s="7"/>
      <c r="AO128" s="7"/>
      <c r="AP128" s="7"/>
      <c r="AQ128" s="7"/>
    </row>
    <row r="129" spans="1:76">
      <c r="A129" s="9" t="s">
        <v>231</v>
      </c>
      <c r="B129" s="7"/>
      <c r="C129" s="20" t="s">
        <v>122</v>
      </c>
      <c r="D129" s="20" t="s">
        <v>122</v>
      </c>
      <c r="E129" s="20" t="s">
        <v>122</v>
      </c>
      <c r="F129" s="20" t="s">
        <v>122</v>
      </c>
      <c r="G129" s="20" t="s">
        <v>122</v>
      </c>
      <c r="H129" s="20" t="s">
        <v>122</v>
      </c>
      <c r="I129" s="20" t="s">
        <v>122</v>
      </c>
      <c r="J129" s="20" t="s">
        <v>122</v>
      </c>
      <c r="K129" s="20" t="s">
        <v>122</v>
      </c>
      <c r="L129" s="20" t="s">
        <v>122</v>
      </c>
      <c r="M129" s="20" t="s">
        <v>122</v>
      </c>
      <c r="N129" s="20" t="s">
        <v>122</v>
      </c>
      <c r="O129" s="20" t="s">
        <v>122</v>
      </c>
      <c r="P129" s="20" t="s">
        <v>122</v>
      </c>
      <c r="Q129" s="20" t="s">
        <v>122</v>
      </c>
      <c r="R129" s="20" t="s">
        <v>122</v>
      </c>
      <c r="S129" s="20" t="s">
        <v>122</v>
      </c>
      <c r="T129" s="20" t="s">
        <v>122</v>
      </c>
      <c r="U129" s="20" t="s">
        <v>122</v>
      </c>
      <c r="V129" s="20" t="s">
        <v>122</v>
      </c>
      <c r="W129" s="20" t="s">
        <v>122</v>
      </c>
      <c r="X129" s="20" t="s">
        <v>122</v>
      </c>
      <c r="Y129" s="20" t="s">
        <v>122</v>
      </c>
      <c r="Z129" s="20" t="s">
        <v>122</v>
      </c>
      <c r="AA129" s="20" t="s">
        <v>122</v>
      </c>
      <c r="AB129" s="20" t="s">
        <v>122</v>
      </c>
      <c r="AC129" s="20" t="s">
        <v>122</v>
      </c>
      <c r="AD129" s="20" t="s">
        <v>122</v>
      </c>
      <c r="AE129" s="20" t="s">
        <v>122</v>
      </c>
      <c r="AF129" s="20" t="s">
        <v>122</v>
      </c>
      <c r="AG129" s="20" t="s">
        <v>122</v>
      </c>
      <c r="AH129" s="20" t="s">
        <v>122</v>
      </c>
      <c r="AI129" s="20" t="s">
        <v>122</v>
      </c>
      <c r="AJ129" s="20" t="s">
        <v>122</v>
      </c>
      <c r="AK129" s="20" t="s">
        <v>122</v>
      </c>
      <c r="AL129" s="20" t="s">
        <v>122</v>
      </c>
      <c r="AM129" s="8"/>
      <c r="AN129" s="7"/>
      <c r="AO129" s="20" t="s">
        <v>122</v>
      </c>
      <c r="AP129" s="20" t="s">
        <v>122</v>
      </c>
      <c r="AQ129" s="20" t="s">
        <v>122</v>
      </c>
      <c r="AR129" s="20" t="s">
        <v>122</v>
      </c>
      <c r="AS129" s="20" t="s">
        <v>122</v>
      </c>
      <c r="AT129" s="20" t="s">
        <v>122</v>
      </c>
      <c r="AU129" s="21" t="s">
        <v>122</v>
      </c>
      <c r="AV129" s="21" t="s">
        <v>122</v>
      </c>
      <c r="AW129" s="21" t="s">
        <v>122</v>
      </c>
      <c r="AX129" s="21" t="s">
        <v>122</v>
      </c>
      <c r="AY129" s="21" t="s">
        <v>122</v>
      </c>
      <c r="AZ129" s="21" t="s">
        <v>122</v>
      </c>
      <c r="BA129" s="21" t="s">
        <v>122</v>
      </c>
      <c r="BB129" s="21" t="s">
        <v>122</v>
      </c>
      <c r="BC129" s="21" t="s">
        <v>122</v>
      </c>
      <c r="BD129" s="21" t="s">
        <v>122</v>
      </c>
      <c r="BE129" s="21" t="s">
        <v>122</v>
      </c>
      <c r="BF129" s="21" t="s">
        <v>122</v>
      </c>
      <c r="BG129" s="21" t="s">
        <v>122</v>
      </c>
      <c r="BH129" s="21" t="s">
        <v>122</v>
      </c>
      <c r="BI129" s="21" t="s">
        <v>122</v>
      </c>
      <c r="BJ129" s="21" t="s">
        <v>122</v>
      </c>
      <c r="BK129" s="21" t="s">
        <v>122</v>
      </c>
      <c r="BL129" s="21" t="s">
        <v>122</v>
      </c>
      <c r="BM129" s="21" t="s">
        <v>122</v>
      </c>
      <c r="BN129" s="21" t="s">
        <v>122</v>
      </c>
      <c r="BO129" s="21" t="s">
        <v>122</v>
      </c>
      <c r="BP129" s="21" t="s">
        <v>122</v>
      </c>
      <c r="BQ129" s="21" t="s">
        <v>122</v>
      </c>
      <c r="BR129" s="21" t="s">
        <v>122</v>
      </c>
      <c r="BS129" s="21" t="s">
        <v>122</v>
      </c>
      <c r="BT129" s="21" t="s">
        <v>122</v>
      </c>
      <c r="BU129" s="21" t="s">
        <v>122</v>
      </c>
      <c r="BV129" s="21" t="s">
        <v>122</v>
      </c>
      <c r="BW129" s="21" t="s">
        <v>122</v>
      </c>
      <c r="BX129" s="21" t="s">
        <v>122</v>
      </c>
    </row>
    <row r="130" spans="1:76">
      <c r="A130" s="9"/>
      <c r="B130" s="7"/>
      <c r="C130" s="20">
        <v>1</v>
      </c>
      <c r="D130" s="20">
        <v>2</v>
      </c>
      <c r="E130" s="20">
        <v>3</v>
      </c>
      <c r="F130" s="20">
        <v>4</v>
      </c>
      <c r="G130" s="20">
        <v>5</v>
      </c>
      <c r="H130" s="20">
        <v>6</v>
      </c>
      <c r="I130" s="20">
        <v>7</v>
      </c>
      <c r="J130" s="20">
        <v>8</v>
      </c>
      <c r="K130" s="20">
        <v>9</v>
      </c>
      <c r="L130" s="20">
        <v>10</v>
      </c>
      <c r="M130" s="20">
        <v>11</v>
      </c>
      <c r="N130" s="20">
        <v>12</v>
      </c>
      <c r="O130" s="20">
        <v>13</v>
      </c>
      <c r="P130" s="20">
        <v>14</v>
      </c>
      <c r="Q130" s="20">
        <v>15</v>
      </c>
      <c r="R130" s="20">
        <v>16</v>
      </c>
      <c r="S130" s="20">
        <v>17</v>
      </c>
      <c r="T130" s="20">
        <v>18</v>
      </c>
      <c r="U130" s="20">
        <v>19</v>
      </c>
      <c r="V130" s="20">
        <v>20</v>
      </c>
      <c r="W130" s="20">
        <v>21</v>
      </c>
      <c r="X130" s="20">
        <v>22</v>
      </c>
      <c r="Y130" s="20">
        <v>23</v>
      </c>
      <c r="Z130" s="20">
        <v>24</v>
      </c>
      <c r="AA130" s="20">
        <v>25</v>
      </c>
      <c r="AB130" s="20">
        <v>26</v>
      </c>
      <c r="AC130" s="20">
        <v>27</v>
      </c>
      <c r="AD130" s="20">
        <v>28</v>
      </c>
      <c r="AE130" s="20">
        <v>29</v>
      </c>
      <c r="AF130" s="20">
        <v>30</v>
      </c>
      <c r="AG130" s="20">
        <v>31</v>
      </c>
      <c r="AH130" s="20">
        <v>32</v>
      </c>
      <c r="AI130" s="20">
        <v>33</v>
      </c>
      <c r="AJ130" s="20">
        <v>34</v>
      </c>
      <c r="AK130" s="20">
        <v>35</v>
      </c>
      <c r="AL130" s="20">
        <v>36</v>
      </c>
      <c r="AM130" s="8"/>
      <c r="AN130" s="7"/>
      <c r="AO130" s="20">
        <v>1</v>
      </c>
      <c r="AP130" s="20">
        <v>2</v>
      </c>
      <c r="AQ130" s="20">
        <v>3</v>
      </c>
      <c r="AR130" s="20">
        <v>4</v>
      </c>
      <c r="AS130" s="20">
        <v>5</v>
      </c>
      <c r="AT130" s="20">
        <v>6</v>
      </c>
      <c r="AU130" s="2">
        <v>7</v>
      </c>
      <c r="AV130" s="2">
        <f t="shared" ref="AV130:BX130" si="428">+AU130+1</f>
        <v>8</v>
      </c>
      <c r="AW130" s="2">
        <f t="shared" si="428"/>
        <v>9</v>
      </c>
      <c r="AX130" s="2">
        <f t="shared" si="428"/>
        <v>10</v>
      </c>
      <c r="AY130" s="2">
        <f t="shared" si="428"/>
        <v>11</v>
      </c>
      <c r="AZ130" s="2">
        <f t="shared" si="428"/>
        <v>12</v>
      </c>
      <c r="BA130" s="2">
        <f t="shared" si="428"/>
        <v>13</v>
      </c>
      <c r="BB130" s="2">
        <f t="shared" si="428"/>
        <v>14</v>
      </c>
      <c r="BC130" s="2">
        <f t="shared" si="428"/>
        <v>15</v>
      </c>
      <c r="BD130" s="2">
        <f t="shared" si="428"/>
        <v>16</v>
      </c>
      <c r="BE130" s="2">
        <f t="shared" si="428"/>
        <v>17</v>
      </c>
      <c r="BF130" s="2">
        <f t="shared" si="428"/>
        <v>18</v>
      </c>
      <c r="BG130" s="2">
        <f t="shared" si="428"/>
        <v>19</v>
      </c>
      <c r="BH130" s="2">
        <f t="shared" si="428"/>
        <v>20</v>
      </c>
      <c r="BI130" s="2">
        <f t="shared" si="428"/>
        <v>21</v>
      </c>
      <c r="BJ130" s="2">
        <f t="shared" si="428"/>
        <v>22</v>
      </c>
      <c r="BK130" s="2">
        <f t="shared" si="428"/>
        <v>23</v>
      </c>
      <c r="BL130" s="2">
        <f t="shared" si="428"/>
        <v>24</v>
      </c>
      <c r="BM130" s="2">
        <f t="shared" si="428"/>
        <v>25</v>
      </c>
      <c r="BN130" s="2">
        <f t="shared" si="428"/>
        <v>26</v>
      </c>
      <c r="BO130" s="2">
        <f t="shared" si="428"/>
        <v>27</v>
      </c>
      <c r="BP130" s="2">
        <f t="shared" si="428"/>
        <v>28</v>
      </c>
      <c r="BQ130" s="2">
        <f t="shared" si="428"/>
        <v>29</v>
      </c>
      <c r="BR130" s="2">
        <f t="shared" si="428"/>
        <v>30</v>
      </c>
      <c r="BS130" s="2">
        <f t="shared" si="428"/>
        <v>31</v>
      </c>
      <c r="BT130" s="2">
        <f t="shared" si="428"/>
        <v>32</v>
      </c>
      <c r="BU130" s="2">
        <f t="shared" si="428"/>
        <v>33</v>
      </c>
      <c r="BV130" s="2">
        <f t="shared" si="428"/>
        <v>34</v>
      </c>
      <c r="BW130" s="2">
        <f t="shared" si="428"/>
        <v>35</v>
      </c>
      <c r="BX130" s="2">
        <f t="shared" si="428"/>
        <v>36</v>
      </c>
    </row>
    <row r="131" spans="1:76">
      <c r="A131" s="201" t="s">
        <v>233</v>
      </c>
      <c r="B131" s="200"/>
      <c r="C131" s="18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8"/>
      <c r="AN131" s="7"/>
      <c r="AO131" s="7"/>
      <c r="AP131" s="7"/>
      <c r="AQ131" s="7"/>
      <c r="AR131" s="7"/>
      <c r="AS131" s="7"/>
      <c r="AT131" s="7"/>
    </row>
    <row r="132" spans="1:76" ht="26">
      <c r="A132" s="9"/>
      <c r="B132" s="22" t="s">
        <v>266</v>
      </c>
      <c r="C132" s="180">
        <v>0</v>
      </c>
      <c r="D132" s="180">
        <f>+C132</f>
        <v>0</v>
      </c>
      <c r="E132" s="180">
        <f t="shared" ref="E132:AL132" si="429">+D132</f>
        <v>0</v>
      </c>
      <c r="F132" s="180">
        <f t="shared" si="429"/>
        <v>0</v>
      </c>
      <c r="G132" s="180">
        <f t="shared" si="429"/>
        <v>0</v>
      </c>
      <c r="H132" s="180">
        <f t="shared" si="429"/>
        <v>0</v>
      </c>
      <c r="I132" s="180">
        <f t="shared" si="429"/>
        <v>0</v>
      </c>
      <c r="J132" s="180">
        <f t="shared" si="429"/>
        <v>0</v>
      </c>
      <c r="K132" s="180">
        <f t="shared" si="429"/>
        <v>0</v>
      </c>
      <c r="L132" s="180">
        <f t="shared" si="429"/>
        <v>0</v>
      </c>
      <c r="M132" s="180">
        <f t="shared" si="429"/>
        <v>0</v>
      </c>
      <c r="N132" s="180">
        <f t="shared" si="429"/>
        <v>0</v>
      </c>
      <c r="O132" s="180">
        <f t="shared" si="429"/>
        <v>0</v>
      </c>
      <c r="P132" s="180">
        <f t="shared" si="429"/>
        <v>0</v>
      </c>
      <c r="Q132" s="180">
        <f t="shared" si="429"/>
        <v>0</v>
      </c>
      <c r="R132" s="180">
        <f t="shared" si="429"/>
        <v>0</v>
      </c>
      <c r="S132" s="180">
        <f t="shared" si="429"/>
        <v>0</v>
      </c>
      <c r="T132" s="180">
        <f t="shared" si="429"/>
        <v>0</v>
      </c>
      <c r="U132" s="180">
        <f t="shared" si="429"/>
        <v>0</v>
      </c>
      <c r="V132" s="180">
        <f t="shared" si="429"/>
        <v>0</v>
      </c>
      <c r="W132" s="180">
        <f t="shared" si="429"/>
        <v>0</v>
      </c>
      <c r="X132" s="180">
        <f t="shared" si="429"/>
        <v>0</v>
      </c>
      <c r="Y132" s="180">
        <f t="shared" si="429"/>
        <v>0</v>
      </c>
      <c r="Z132" s="180">
        <f t="shared" si="429"/>
        <v>0</v>
      </c>
      <c r="AA132" s="180">
        <f t="shared" si="429"/>
        <v>0</v>
      </c>
      <c r="AB132" s="180">
        <f t="shared" si="429"/>
        <v>0</v>
      </c>
      <c r="AC132" s="180">
        <f t="shared" si="429"/>
        <v>0</v>
      </c>
      <c r="AD132" s="180">
        <f t="shared" si="429"/>
        <v>0</v>
      </c>
      <c r="AE132" s="180">
        <f t="shared" si="429"/>
        <v>0</v>
      </c>
      <c r="AF132" s="180">
        <f t="shared" si="429"/>
        <v>0</v>
      </c>
      <c r="AG132" s="180">
        <f t="shared" si="429"/>
        <v>0</v>
      </c>
      <c r="AH132" s="180">
        <f t="shared" si="429"/>
        <v>0</v>
      </c>
      <c r="AI132" s="180">
        <f t="shared" si="429"/>
        <v>0</v>
      </c>
      <c r="AJ132" s="180">
        <f t="shared" si="429"/>
        <v>0</v>
      </c>
      <c r="AK132" s="180">
        <f t="shared" si="429"/>
        <v>0</v>
      </c>
      <c r="AL132" s="180">
        <f t="shared" si="429"/>
        <v>0</v>
      </c>
      <c r="AM132" s="8"/>
      <c r="AN132" s="7"/>
      <c r="AO132" s="135">
        <f>IF(C133=0,C132*$C124,IF(C133&lt;31,0,IF(C133&lt;61,0,0)))</f>
        <v>0</v>
      </c>
      <c r="AP132" s="135">
        <f>IF(D133=0,D132*$C124,IF(D133&lt;31,C132*$C124,IF(D133&lt;61,0,0)))</f>
        <v>0</v>
      </c>
      <c r="AQ132" s="135">
        <f>IF(E133=0,E132*$C124,IF(E133&lt;31,D132*$C124,IF(E133&lt;61,C132*$C124,0)))</f>
        <v>0</v>
      </c>
      <c r="AR132" s="135">
        <f>IF(F133=0,F132*$C124,IF(F133&lt;31,E132*$C124,IF(F133&lt;61,D132*$C124,C132*$C124)))</f>
        <v>0</v>
      </c>
      <c r="AS132" s="135">
        <f t="shared" ref="AS132" si="430">IF(G133=0,G132*$C124,IF(G133&lt;31,F132*$C124,IF(G133&lt;61,E132*$C124,D132*$C124)))</f>
        <v>0</v>
      </c>
      <c r="AT132" s="135">
        <f t="shared" ref="AT132" si="431">IF(H133=0,H132*$C124,IF(H133&lt;31,G132*$C124,IF(H133&lt;61,F132*$C124,E132*$C124)))</f>
        <v>0</v>
      </c>
      <c r="AU132" s="135">
        <f t="shared" ref="AU132" si="432">IF(I133=0,I132*$C124,IF(I133&lt;31,H132*$C124,IF(I133&lt;61,G132*$C124,F132*$C124)))</f>
        <v>0</v>
      </c>
      <c r="AV132" s="135">
        <f t="shared" ref="AV132" si="433">IF(J133=0,J132*$C124,IF(J133&lt;31,I132*$C124,IF(J133&lt;61,H132*$C124,G132*$C124)))</f>
        <v>0</v>
      </c>
      <c r="AW132" s="135">
        <f t="shared" ref="AW132" si="434">IF(K133=0,K132*$C124,IF(K133&lt;31,J132*$C124,IF(K133&lt;61,I132*$C124,H132*$C124)))</f>
        <v>0</v>
      </c>
      <c r="AX132" s="135">
        <f t="shared" ref="AX132" si="435">IF(L133=0,L132*$C124,IF(L133&lt;31,K132*$C124,IF(L133&lt;61,J132*$C124,I132*$C124)))</f>
        <v>0</v>
      </c>
      <c r="AY132" s="135">
        <f t="shared" ref="AY132" si="436">IF(M133=0,M132*$C124,IF(M133&lt;31,L132*$C124,IF(M133&lt;61,K132*$C124,J132*$C124)))</f>
        <v>0</v>
      </c>
      <c r="AZ132" s="135">
        <f t="shared" ref="AZ132" si="437">IF(N133=0,N132*$C124,IF(N133&lt;31,M132*$C124,IF(N133&lt;61,L132*$C124,K132*$C124)))</f>
        <v>0</v>
      </c>
      <c r="BA132" s="135">
        <f t="shared" ref="BA132" si="438">IF(O133=0,O132*$C124,IF(O133&lt;31,N132*$C124,IF(O133&lt;61,M132*$C124,L132*$C124)))</f>
        <v>0</v>
      </c>
      <c r="BB132" s="135">
        <f t="shared" ref="BB132" si="439">IF(P133=0,P132*$C124,IF(P133&lt;31,O132*$C124,IF(P133&lt;61,N132*$C124,M132*$C124)))</f>
        <v>0</v>
      </c>
      <c r="BC132" s="135">
        <f t="shared" ref="BC132" si="440">IF(Q133=0,Q132*$C124,IF(Q133&lt;31,P132*$C124,IF(Q133&lt;61,O132*$C124,N132*$C124)))</f>
        <v>0</v>
      </c>
      <c r="BD132" s="135">
        <f t="shared" ref="BD132" si="441">IF(R133=0,R132*$C124,IF(R133&lt;31,Q132*$C124,IF(R133&lt;61,P132*$C124,O132*$C124)))</f>
        <v>0</v>
      </c>
      <c r="BE132" s="135">
        <f t="shared" ref="BE132" si="442">IF(S133=0,S132*$C124,IF(S133&lt;31,R132*$C124,IF(S133&lt;61,Q132*$C124,P132*$C124)))</f>
        <v>0</v>
      </c>
      <c r="BF132" s="135">
        <f t="shared" ref="BF132" si="443">IF(T133=0,T132*$C124,IF(T133&lt;31,S132*$C124,IF(T133&lt;61,R132*$C124,Q132*$C124)))</f>
        <v>0</v>
      </c>
      <c r="BG132" s="135">
        <f t="shared" ref="BG132" si="444">IF(U133=0,U132*$C124,IF(U133&lt;31,T132*$C124,IF(U133&lt;61,S132*$C124,R132*$C124)))</f>
        <v>0</v>
      </c>
      <c r="BH132" s="135">
        <f t="shared" ref="BH132" si="445">IF(V133=0,V132*$C124,IF(V133&lt;31,U132*$C124,IF(V133&lt;61,T132*$C124,S132*$C124)))</f>
        <v>0</v>
      </c>
      <c r="BI132" s="135">
        <f t="shared" ref="BI132" si="446">IF(W133=0,W132*$C124,IF(W133&lt;31,V132*$C124,IF(W133&lt;61,U132*$C124,T132*$C124)))</f>
        <v>0</v>
      </c>
      <c r="BJ132" s="135">
        <f t="shared" ref="BJ132" si="447">IF(X133=0,X132*$C124,IF(X133&lt;31,W132*$C124,IF(X133&lt;61,V132*$C124,U132*$C124)))</f>
        <v>0</v>
      </c>
      <c r="BK132" s="135">
        <f t="shared" ref="BK132" si="448">IF(Y133=0,Y132*$C124,IF(Y133&lt;31,X132*$C124,IF(Y133&lt;61,W132*$C124,V132*$C124)))</f>
        <v>0</v>
      </c>
      <c r="BL132" s="135">
        <f t="shared" ref="BL132" si="449">IF(Z133=0,Z132*$C124,IF(Z133&lt;31,Y132*$C124,IF(Z133&lt;61,X132*$C124,W132*$C124)))</f>
        <v>0</v>
      </c>
      <c r="BM132" s="135">
        <f t="shared" ref="BM132" si="450">IF(AA133=0,AA132*$C124,IF(AA133&lt;31,Z132*$C124,IF(AA133&lt;61,Y132*$C124,X132*$C124)))</f>
        <v>0</v>
      </c>
      <c r="BN132" s="135">
        <f t="shared" ref="BN132" si="451">IF(AB133=0,AB132*$C124,IF(AB133&lt;31,AA132*$C124,IF(AB133&lt;61,Z132*$C124,Y132*$C124)))</f>
        <v>0</v>
      </c>
      <c r="BO132" s="135">
        <f t="shared" ref="BO132" si="452">IF(AC133=0,AC132*$C124,IF(AC133&lt;31,AB132*$C124,IF(AC133&lt;61,AA132*$C124,Z132*$C124)))</f>
        <v>0</v>
      </c>
      <c r="BP132" s="135">
        <f t="shared" ref="BP132" si="453">IF(AD133=0,AD132*$C124,IF(AD133&lt;31,AC132*$C124,IF(AD133&lt;61,AB132*$C124,AA132*$C124)))</f>
        <v>0</v>
      </c>
      <c r="BQ132" s="135">
        <f t="shared" ref="BQ132" si="454">IF(AE133=0,AE132*$C124,IF(AE133&lt;31,AD132*$C124,IF(AE133&lt;61,AC132*$C124,AB132*$C124)))</f>
        <v>0</v>
      </c>
      <c r="BR132" s="135">
        <f t="shared" ref="BR132" si="455">IF(AF133=0,AF132*$C124,IF(AF133&lt;31,AE132*$C124,IF(AF133&lt;61,AD132*$C124,AC132*$C124)))</f>
        <v>0</v>
      </c>
      <c r="BS132" s="135">
        <f t="shared" ref="BS132" si="456">IF(AG133=0,AG132*$C124,IF(AG133&lt;31,AF132*$C124,IF(AG133&lt;61,AE132*$C124,AD132*$C124)))</f>
        <v>0</v>
      </c>
      <c r="BT132" s="135">
        <f t="shared" ref="BT132" si="457">IF(AH133=0,AH132*$C124,IF(AH133&lt;31,AG132*$C124,IF(AH133&lt;61,AF132*$C124,AE132*$C124)))</f>
        <v>0</v>
      </c>
      <c r="BU132" s="135">
        <f t="shared" ref="BU132" si="458">IF(AI133=0,AI132*$C124,IF(AI133&lt;31,AH132*$C124,IF(AI133&lt;61,AG132*$C124,AF132*$C124)))</f>
        <v>0</v>
      </c>
      <c r="BV132" s="135">
        <f t="shared" ref="BV132" si="459">IF(AJ133=0,AJ132*$C124,IF(AJ133&lt;31,AI132*$C124,IF(AJ133&lt;61,AH132*$C124,AG132*$C124)))</f>
        <v>0</v>
      </c>
      <c r="BW132" s="135">
        <f t="shared" ref="BW132" si="460">IF(AK133=0,AK132*$C124,IF(AK133&lt;31,AJ132*$C124,IF(AK133&lt;61,AI132*$C124,AH132*$C124)))</f>
        <v>0</v>
      </c>
      <c r="BX132" s="135">
        <f t="shared" ref="BX132" si="461">IF(AL133=0,AL132*$C124,IF(AL133&lt;31,AK132*$C124,IF(AL133&lt;61,AJ132*$C124,AI132*$C124)))</f>
        <v>0</v>
      </c>
    </row>
    <row r="133" spans="1:76">
      <c r="A133" s="9"/>
      <c r="B133" s="22" t="s">
        <v>197</v>
      </c>
      <c r="C133" s="181">
        <v>0</v>
      </c>
      <c r="D133" s="129">
        <f>+C133</f>
        <v>0</v>
      </c>
      <c r="E133" s="129">
        <f>+D133</f>
        <v>0</v>
      </c>
      <c r="F133" s="129">
        <f>+E133</f>
        <v>0</v>
      </c>
      <c r="G133" s="129">
        <f>+F133</f>
        <v>0</v>
      </c>
      <c r="H133" s="129">
        <f>+G133</f>
        <v>0</v>
      </c>
      <c r="I133" s="129">
        <f>+H133</f>
        <v>0</v>
      </c>
      <c r="J133" s="129">
        <f t="shared" ref="J133:AL133" si="462">+I133</f>
        <v>0</v>
      </c>
      <c r="K133" s="129">
        <f t="shared" si="462"/>
        <v>0</v>
      </c>
      <c r="L133" s="129">
        <f t="shared" si="462"/>
        <v>0</v>
      </c>
      <c r="M133" s="129">
        <f t="shared" si="462"/>
        <v>0</v>
      </c>
      <c r="N133" s="129">
        <f t="shared" si="462"/>
        <v>0</v>
      </c>
      <c r="O133" s="129">
        <f t="shared" si="462"/>
        <v>0</v>
      </c>
      <c r="P133" s="129">
        <f t="shared" si="462"/>
        <v>0</v>
      </c>
      <c r="Q133" s="129">
        <f t="shared" si="462"/>
        <v>0</v>
      </c>
      <c r="R133" s="129">
        <f t="shared" si="462"/>
        <v>0</v>
      </c>
      <c r="S133" s="129">
        <f t="shared" si="462"/>
        <v>0</v>
      </c>
      <c r="T133" s="129">
        <f t="shared" si="462"/>
        <v>0</v>
      </c>
      <c r="U133" s="129">
        <f t="shared" si="462"/>
        <v>0</v>
      </c>
      <c r="V133" s="129">
        <f t="shared" si="462"/>
        <v>0</v>
      </c>
      <c r="W133" s="129">
        <f t="shared" si="462"/>
        <v>0</v>
      </c>
      <c r="X133" s="129">
        <f t="shared" si="462"/>
        <v>0</v>
      </c>
      <c r="Y133" s="129">
        <f t="shared" si="462"/>
        <v>0</v>
      </c>
      <c r="Z133" s="129">
        <f t="shared" si="462"/>
        <v>0</v>
      </c>
      <c r="AA133" s="129">
        <f t="shared" si="462"/>
        <v>0</v>
      </c>
      <c r="AB133" s="129">
        <f t="shared" si="462"/>
        <v>0</v>
      </c>
      <c r="AC133" s="129">
        <f t="shared" si="462"/>
        <v>0</v>
      </c>
      <c r="AD133" s="129">
        <f t="shared" si="462"/>
        <v>0</v>
      </c>
      <c r="AE133" s="129">
        <f t="shared" si="462"/>
        <v>0</v>
      </c>
      <c r="AF133" s="129">
        <f t="shared" si="462"/>
        <v>0</v>
      </c>
      <c r="AG133" s="129">
        <f t="shared" si="462"/>
        <v>0</v>
      </c>
      <c r="AH133" s="129">
        <f t="shared" si="462"/>
        <v>0</v>
      </c>
      <c r="AI133" s="129">
        <f t="shared" si="462"/>
        <v>0</v>
      </c>
      <c r="AJ133" s="129">
        <f t="shared" si="462"/>
        <v>0</v>
      </c>
      <c r="AK133" s="129">
        <f t="shared" si="462"/>
        <v>0</v>
      </c>
      <c r="AL133" s="129">
        <f t="shared" si="462"/>
        <v>0</v>
      </c>
      <c r="AM133" s="8"/>
      <c r="AN133" s="7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  <c r="BI133" s="135"/>
      <c r="BJ133" s="135"/>
      <c r="BK133" s="135"/>
      <c r="BL133" s="135"/>
      <c r="BM133" s="135"/>
      <c r="BN133" s="135"/>
      <c r="BO133" s="135"/>
      <c r="BP133" s="135"/>
      <c r="BQ133" s="135"/>
      <c r="BR133" s="135"/>
      <c r="BS133" s="135"/>
      <c r="BT133" s="135"/>
      <c r="BU133" s="135"/>
      <c r="BV133" s="135"/>
      <c r="BW133" s="135"/>
      <c r="BX133" s="135"/>
    </row>
    <row r="134" spans="1:76">
      <c r="A134" s="9" t="s">
        <v>232</v>
      </c>
      <c r="B134" s="22"/>
      <c r="C134" s="18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8"/>
      <c r="AN134" s="7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  <c r="BM134" s="135"/>
      <c r="BN134" s="135"/>
      <c r="BO134" s="135"/>
      <c r="BP134" s="135"/>
      <c r="BQ134" s="135"/>
      <c r="BR134" s="135"/>
      <c r="BS134" s="135"/>
      <c r="BT134" s="135"/>
      <c r="BU134" s="135"/>
      <c r="BV134" s="135"/>
      <c r="BW134" s="135"/>
      <c r="BX134" s="135"/>
    </row>
    <row r="135" spans="1:76">
      <c r="A135" s="9"/>
      <c r="B135" s="22" t="s">
        <v>267</v>
      </c>
      <c r="C135" s="180">
        <v>0</v>
      </c>
      <c r="D135" s="180">
        <f t="shared" ref="D135:AL135" si="463">+C135</f>
        <v>0</v>
      </c>
      <c r="E135" s="180">
        <f t="shared" si="463"/>
        <v>0</v>
      </c>
      <c r="F135" s="180">
        <f t="shared" si="463"/>
        <v>0</v>
      </c>
      <c r="G135" s="180">
        <f t="shared" si="463"/>
        <v>0</v>
      </c>
      <c r="H135" s="180">
        <f t="shared" si="463"/>
        <v>0</v>
      </c>
      <c r="I135" s="180">
        <f t="shared" si="463"/>
        <v>0</v>
      </c>
      <c r="J135" s="180">
        <f t="shared" si="463"/>
        <v>0</v>
      </c>
      <c r="K135" s="180">
        <f t="shared" si="463"/>
        <v>0</v>
      </c>
      <c r="L135" s="180">
        <f t="shared" si="463"/>
        <v>0</v>
      </c>
      <c r="M135" s="180">
        <f t="shared" si="463"/>
        <v>0</v>
      </c>
      <c r="N135" s="180">
        <f t="shared" si="463"/>
        <v>0</v>
      </c>
      <c r="O135" s="180">
        <f t="shared" si="463"/>
        <v>0</v>
      </c>
      <c r="P135" s="180">
        <f t="shared" si="463"/>
        <v>0</v>
      </c>
      <c r="Q135" s="180">
        <f t="shared" si="463"/>
        <v>0</v>
      </c>
      <c r="R135" s="180">
        <f t="shared" si="463"/>
        <v>0</v>
      </c>
      <c r="S135" s="180">
        <f t="shared" si="463"/>
        <v>0</v>
      </c>
      <c r="T135" s="180">
        <f t="shared" si="463"/>
        <v>0</v>
      </c>
      <c r="U135" s="180">
        <f t="shared" si="463"/>
        <v>0</v>
      </c>
      <c r="V135" s="180">
        <f t="shared" si="463"/>
        <v>0</v>
      </c>
      <c r="W135" s="180">
        <f t="shared" si="463"/>
        <v>0</v>
      </c>
      <c r="X135" s="180">
        <f t="shared" si="463"/>
        <v>0</v>
      </c>
      <c r="Y135" s="180">
        <f t="shared" si="463"/>
        <v>0</v>
      </c>
      <c r="Z135" s="180">
        <f t="shared" si="463"/>
        <v>0</v>
      </c>
      <c r="AA135" s="180">
        <f t="shared" si="463"/>
        <v>0</v>
      </c>
      <c r="AB135" s="180">
        <f t="shared" si="463"/>
        <v>0</v>
      </c>
      <c r="AC135" s="180">
        <f t="shared" si="463"/>
        <v>0</v>
      </c>
      <c r="AD135" s="180">
        <f t="shared" si="463"/>
        <v>0</v>
      </c>
      <c r="AE135" s="180">
        <f t="shared" si="463"/>
        <v>0</v>
      </c>
      <c r="AF135" s="180">
        <f t="shared" si="463"/>
        <v>0</v>
      </c>
      <c r="AG135" s="180">
        <f t="shared" si="463"/>
        <v>0</v>
      </c>
      <c r="AH135" s="180">
        <f t="shared" si="463"/>
        <v>0</v>
      </c>
      <c r="AI135" s="180">
        <f t="shared" si="463"/>
        <v>0</v>
      </c>
      <c r="AJ135" s="180">
        <f t="shared" si="463"/>
        <v>0</v>
      </c>
      <c r="AK135" s="180">
        <f t="shared" si="463"/>
        <v>0</v>
      </c>
      <c r="AL135" s="180">
        <f t="shared" si="463"/>
        <v>0</v>
      </c>
      <c r="AM135" s="8"/>
      <c r="AN135" s="7"/>
      <c r="AO135" s="135">
        <f>IF(C136=0,C135*$C119,IF(C136&lt;31,0,IF(C136&lt;61,0,0)))</f>
        <v>0</v>
      </c>
      <c r="AP135" s="135">
        <f>IF(D136=0,D135*$C119,IF(D136&lt;31,C135*$C119,IF(D136&lt;61,0,0)))</f>
        <v>0</v>
      </c>
      <c r="AQ135" s="135">
        <f>IF(E136=0,E135*$C119,IF(E136&lt;31,D135*$C119,IF(E136&lt;61,C135*$C119,0)))</f>
        <v>0</v>
      </c>
      <c r="AR135" s="135">
        <f>IF(F136=0,F135*$C119,IF(F136&lt;31,E135*$C119,IF(F136&lt;61,D135*$C119,C135*$C119)))</f>
        <v>0</v>
      </c>
      <c r="AS135" s="135">
        <f t="shared" ref="AS135" si="464">IF(G136=0,G135*$C119,IF(G136&lt;31,F135*$C119,IF(G136&lt;61,E135*$C119,D135*$C119)))</f>
        <v>0</v>
      </c>
      <c r="AT135" s="135">
        <f t="shared" ref="AT135" si="465">IF(H136=0,H135*$C119,IF(H136&lt;31,G135*$C119,IF(H136&lt;61,F135*$C119,E135*$C119)))</f>
        <v>0</v>
      </c>
      <c r="AU135" s="135">
        <f t="shared" ref="AU135" si="466">IF(I136=0,I135*$C119,IF(I136&lt;31,H135*$C119,IF(I136&lt;61,G135*$C119,F135*$C119)))</f>
        <v>0</v>
      </c>
      <c r="AV135" s="135">
        <f t="shared" ref="AV135" si="467">IF(J136=0,J135*$C119,IF(J136&lt;31,I135*$C119,IF(J136&lt;61,H135*$C119,G135*$C119)))</f>
        <v>0</v>
      </c>
      <c r="AW135" s="135">
        <f t="shared" ref="AW135" si="468">IF(K136=0,K135*$C119,IF(K136&lt;31,J135*$C119,IF(K136&lt;61,I135*$C119,H135*$C119)))</f>
        <v>0</v>
      </c>
      <c r="AX135" s="135">
        <f t="shared" ref="AX135" si="469">IF(L136=0,L135*$C119,IF(L136&lt;31,K135*$C119,IF(L136&lt;61,J135*$C119,I135*$C119)))</f>
        <v>0</v>
      </c>
      <c r="AY135" s="135">
        <f t="shared" ref="AY135" si="470">IF(M136=0,M135*$C119,IF(M136&lt;31,L135*$C119,IF(M136&lt;61,K135*$C119,J135*$C119)))</f>
        <v>0</v>
      </c>
      <c r="AZ135" s="135">
        <f t="shared" ref="AZ135" si="471">IF(N136=0,N135*$C119,IF(N136&lt;31,M135*$C119,IF(N136&lt;61,L135*$C119,K135*$C119)))</f>
        <v>0</v>
      </c>
      <c r="BA135" s="135">
        <f t="shared" ref="BA135" si="472">IF(O136=0,O135*$C119,IF(O136&lt;31,N135*$C119,IF(O136&lt;61,M135*$C119,L135*$C119)))</f>
        <v>0</v>
      </c>
      <c r="BB135" s="135">
        <f t="shared" ref="BB135" si="473">IF(P136=0,P135*$C119,IF(P136&lt;31,O135*$C119,IF(P136&lt;61,N135*$C119,M135*$C119)))</f>
        <v>0</v>
      </c>
      <c r="BC135" s="135">
        <f t="shared" ref="BC135" si="474">IF(Q136=0,Q135*$C119,IF(Q136&lt;31,P135*$C119,IF(Q136&lt;61,O135*$C119,N135*$C119)))</f>
        <v>0</v>
      </c>
      <c r="BD135" s="135">
        <f t="shared" ref="BD135" si="475">IF(R136=0,R135*$C119,IF(R136&lt;31,Q135*$C119,IF(R136&lt;61,P135*$C119,O135*$C119)))</f>
        <v>0</v>
      </c>
      <c r="BE135" s="135">
        <f t="shared" ref="BE135" si="476">IF(S136=0,S135*$C119,IF(S136&lt;31,R135*$C119,IF(S136&lt;61,Q135*$C119,P135*$C119)))</f>
        <v>0</v>
      </c>
      <c r="BF135" s="135">
        <f t="shared" ref="BF135" si="477">IF(T136=0,T135*$C119,IF(T136&lt;31,S135*$C119,IF(T136&lt;61,R135*$C119,Q135*$C119)))</f>
        <v>0</v>
      </c>
      <c r="BG135" s="135">
        <f t="shared" ref="BG135" si="478">IF(U136=0,U135*$C119,IF(U136&lt;31,T135*$C119,IF(U136&lt;61,S135*$C119,R135*$C119)))</f>
        <v>0</v>
      </c>
      <c r="BH135" s="135">
        <f t="shared" ref="BH135" si="479">IF(V136=0,V135*$C119,IF(V136&lt;31,U135*$C119,IF(V136&lt;61,T135*$C119,S135*$C119)))</f>
        <v>0</v>
      </c>
      <c r="BI135" s="135">
        <f t="shared" ref="BI135" si="480">IF(W136=0,W135*$C119,IF(W136&lt;31,V135*$C119,IF(W136&lt;61,U135*$C119,T135*$C119)))</f>
        <v>0</v>
      </c>
      <c r="BJ135" s="135">
        <f t="shared" ref="BJ135" si="481">IF(X136=0,X135*$C119,IF(X136&lt;31,W135*$C119,IF(X136&lt;61,V135*$C119,U135*$C119)))</f>
        <v>0</v>
      </c>
      <c r="BK135" s="135">
        <f t="shared" ref="BK135" si="482">IF(Y136=0,Y135*$C119,IF(Y136&lt;31,X135*$C119,IF(Y136&lt;61,W135*$C119,V135*$C119)))</f>
        <v>0</v>
      </c>
      <c r="BL135" s="135">
        <f t="shared" ref="BL135" si="483">IF(Z136=0,Z135*$C119,IF(Z136&lt;31,Y135*$C119,IF(Z136&lt;61,X135*$C119,W135*$C119)))</f>
        <v>0</v>
      </c>
      <c r="BM135" s="135">
        <f t="shared" ref="BM135" si="484">IF(AA136=0,AA135*$C119,IF(AA136&lt;31,Z135*$C119,IF(AA136&lt;61,Y135*$C119,X135*$C119)))</f>
        <v>0</v>
      </c>
      <c r="BN135" s="135">
        <f t="shared" ref="BN135" si="485">IF(AB136=0,AB135*$C119,IF(AB136&lt;31,AA135*$C119,IF(AB136&lt;61,Z135*$C119,Y135*$C119)))</f>
        <v>0</v>
      </c>
      <c r="BO135" s="135">
        <f t="shared" ref="BO135" si="486">IF(AC136=0,AC135*$C119,IF(AC136&lt;31,AB135*$C119,IF(AC136&lt;61,AA135*$C119,Z135*$C119)))</f>
        <v>0</v>
      </c>
      <c r="BP135" s="135">
        <f t="shared" ref="BP135" si="487">IF(AD136=0,AD135*$C119,IF(AD136&lt;31,AC135*$C119,IF(AD136&lt;61,AB135*$C119,AA135*$C119)))</f>
        <v>0</v>
      </c>
      <c r="BQ135" s="135">
        <f t="shared" ref="BQ135" si="488">IF(AE136=0,AE135*$C119,IF(AE136&lt;31,AD135*$C119,IF(AE136&lt;61,AC135*$C119,AB135*$C119)))</f>
        <v>0</v>
      </c>
      <c r="BR135" s="135">
        <f t="shared" ref="BR135" si="489">IF(AF136=0,AF135*$C119,IF(AF136&lt;31,AE135*$C119,IF(AF136&lt;61,AD135*$C119,AC135*$C119)))</f>
        <v>0</v>
      </c>
      <c r="BS135" s="135">
        <f t="shared" ref="BS135" si="490">IF(AG136=0,AG135*$C119,IF(AG136&lt;31,AF135*$C119,IF(AG136&lt;61,AE135*$C119,AD135*$C119)))</f>
        <v>0</v>
      </c>
      <c r="BT135" s="135">
        <f t="shared" ref="BT135" si="491">IF(AH136=0,AH135*$C119,IF(AH136&lt;31,AG135*$C119,IF(AH136&lt;61,AF135*$C119,AE135*$C119)))</f>
        <v>0</v>
      </c>
      <c r="BU135" s="135">
        <f t="shared" ref="BU135" si="492">IF(AI136=0,AI135*$C119,IF(AI136&lt;31,AH135*$C119,IF(AI136&lt;61,AG135*$C119,AF135*$C119)))</f>
        <v>0</v>
      </c>
      <c r="BV135" s="135">
        <f t="shared" ref="BV135" si="493">IF(AJ136=0,AJ135*$C119,IF(AJ136&lt;31,AI135*$C119,IF(AJ136&lt;61,AH135*$C119,AG135*$C119)))</f>
        <v>0</v>
      </c>
      <c r="BW135" s="135">
        <f t="shared" ref="BW135" si="494">IF(AK136=0,AK135*$C119,IF(AK136&lt;31,AJ135*$C119,IF(AK136&lt;61,AI135*$C119,AH135*$C119)))</f>
        <v>0</v>
      </c>
      <c r="BX135" s="135">
        <f t="shared" ref="BX135" si="495">IF(AL136=0,AL135*$C119,IF(AL136&lt;31,AK135*$C119,IF(AL136&lt;61,AJ135*$C119,AI135*$C119)))</f>
        <v>0</v>
      </c>
    </row>
    <row r="136" spans="1:76" ht="26">
      <c r="A136" s="12"/>
      <c r="B136" s="136" t="s">
        <v>219</v>
      </c>
      <c r="C136" s="182">
        <v>0</v>
      </c>
      <c r="D136" s="137">
        <f t="shared" ref="D136:J136" si="496">+C136</f>
        <v>0</v>
      </c>
      <c r="E136" s="137">
        <f t="shared" si="496"/>
        <v>0</v>
      </c>
      <c r="F136" s="137">
        <f t="shared" si="496"/>
        <v>0</v>
      </c>
      <c r="G136" s="137">
        <f t="shared" si="496"/>
        <v>0</v>
      </c>
      <c r="H136" s="137">
        <f t="shared" si="496"/>
        <v>0</v>
      </c>
      <c r="I136" s="137">
        <f t="shared" si="496"/>
        <v>0</v>
      </c>
      <c r="J136" s="137">
        <f t="shared" si="496"/>
        <v>0</v>
      </c>
      <c r="K136" s="137">
        <f t="shared" ref="K136:AL136" si="497">+J136</f>
        <v>0</v>
      </c>
      <c r="L136" s="137">
        <f t="shared" si="497"/>
        <v>0</v>
      </c>
      <c r="M136" s="137">
        <f t="shared" si="497"/>
        <v>0</v>
      </c>
      <c r="N136" s="137">
        <f t="shared" si="497"/>
        <v>0</v>
      </c>
      <c r="O136" s="137">
        <f t="shared" si="497"/>
        <v>0</v>
      </c>
      <c r="P136" s="137">
        <f t="shared" si="497"/>
        <v>0</v>
      </c>
      <c r="Q136" s="137">
        <f t="shared" si="497"/>
        <v>0</v>
      </c>
      <c r="R136" s="137">
        <f t="shared" si="497"/>
        <v>0</v>
      </c>
      <c r="S136" s="137">
        <f t="shared" si="497"/>
        <v>0</v>
      </c>
      <c r="T136" s="137">
        <f t="shared" si="497"/>
        <v>0</v>
      </c>
      <c r="U136" s="137">
        <f t="shared" si="497"/>
        <v>0</v>
      </c>
      <c r="V136" s="137">
        <f t="shared" si="497"/>
        <v>0</v>
      </c>
      <c r="W136" s="137">
        <f t="shared" si="497"/>
        <v>0</v>
      </c>
      <c r="X136" s="137">
        <f t="shared" si="497"/>
        <v>0</v>
      </c>
      <c r="Y136" s="137">
        <f t="shared" si="497"/>
        <v>0</v>
      </c>
      <c r="Z136" s="137">
        <f t="shared" si="497"/>
        <v>0</v>
      </c>
      <c r="AA136" s="137">
        <f t="shared" si="497"/>
        <v>0</v>
      </c>
      <c r="AB136" s="137">
        <f t="shared" si="497"/>
        <v>0</v>
      </c>
      <c r="AC136" s="137">
        <f t="shared" si="497"/>
        <v>0</v>
      </c>
      <c r="AD136" s="137">
        <f t="shared" si="497"/>
        <v>0</v>
      </c>
      <c r="AE136" s="137">
        <f t="shared" si="497"/>
        <v>0</v>
      </c>
      <c r="AF136" s="137">
        <f t="shared" si="497"/>
        <v>0</v>
      </c>
      <c r="AG136" s="137">
        <f t="shared" si="497"/>
        <v>0</v>
      </c>
      <c r="AH136" s="137">
        <f t="shared" si="497"/>
        <v>0</v>
      </c>
      <c r="AI136" s="137">
        <f t="shared" si="497"/>
        <v>0</v>
      </c>
      <c r="AJ136" s="137">
        <f t="shared" si="497"/>
        <v>0</v>
      </c>
      <c r="AK136" s="137">
        <f t="shared" si="497"/>
        <v>0</v>
      </c>
      <c r="AL136" s="137">
        <f t="shared" si="497"/>
        <v>0</v>
      </c>
      <c r="AM136" s="14"/>
      <c r="AN136" s="7"/>
      <c r="AO136" s="7"/>
    </row>
    <row r="137" spans="1:76">
      <c r="A137" s="142"/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  <c r="AV137" s="142"/>
      <c r="AW137" s="142"/>
      <c r="AX137" s="142"/>
      <c r="AY137" s="142"/>
      <c r="AZ137" s="142"/>
      <c r="BA137" s="142"/>
      <c r="BB137" s="142"/>
      <c r="BC137" s="142"/>
      <c r="BD137" s="142"/>
      <c r="BE137" s="142"/>
      <c r="BF137" s="142"/>
      <c r="BG137" s="142"/>
      <c r="BH137" s="142"/>
      <c r="BI137" s="142"/>
      <c r="BJ137" s="142"/>
      <c r="BK137" s="142"/>
      <c r="BL137" s="142"/>
      <c r="BM137" s="142"/>
      <c r="BN137" s="142"/>
      <c r="BO137" s="142"/>
      <c r="BP137" s="142"/>
      <c r="BQ137" s="142"/>
      <c r="BR137" s="142"/>
      <c r="BS137" s="142"/>
      <c r="BT137" s="142"/>
      <c r="BU137" s="142"/>
      <c r="BV137" s="142"/>
      <c r="BW137" s="142"/>
      <c r="BX137" s="142"/>
    </row>
    <row r="138" spans="1:76" ht="18">
      <c r="A138" s="144" t="s">
        <v>62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6"/>
      <c r="AN138" s="7"/>
      <c r="AO138" s="7"/>
      <c r="AP138" s="7"/>
      <c r="AQ138" s="7"/>
    </row>
    <row r="139" spans="1:7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8"/>
      <c r="AN139" s="7"/>
      <c r="AO139" s="7"/>
      <c r="AP139" s="7"/>
      <c r="AQ139" s="7"/>
    </row>
    <row r="140" spans="1:76">
      <c r="A140" s="9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8"/>
      <c r="AN140" s="7"/>
      <c r="AO140" s="7"/>
      <c r="AP140" s="7"/>
      <c r="AQ140" s="7"/>
    </row>
    <row r="141" spans="1:76">
      <c r="A141" s="148" t="s">
        <v>1</v>
      </c>
      <c r="B141" s="7"/>
      <c r="C141" s="138">
        <f>AVERAGE(C9,C31,C53,C75,C97,C119)</f>
        <v>0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8"/>
      <c r="AN141" s="7"/>
      <c r="AO141" s="7"/>
      <c r="AP141" s="7"/>
      <c r="AQ141" s="7"/>
    </row>
    <row r="142" spans="1:76">
      <c r="A142" s="199" t="s">
        <v>55</v>
      </c>
      <c r="B142" s="197"/>
      <c r="C142" s="139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8"/>
      <c r="AN142" s="7"/>
      <c r="AO142" s="7"/>
      <c r="AP142" s="7"/>
      <c r="AQ142" s="7"/>
    </row>
    <row r="143" spans="1:76">
      <c r="A143" s="9"/>
      <c r="B143" s="7" t="s">
        <v>198</v>
      </c>
      <c r="C143" s="138">
        <f>AVERAGE(C11,C33,C55,C77,C99,C121)</f>
        <v>0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8"/>
      <c r="AN143" s="7"/>
      <c r="AO143" s="7"/>
      <c r="AP143" s="7"/>
      <c r="AQ143" s="7"/>
    </row>
    <row r="144" spans="1:76">
      <c r="A144" s="9"/>
      <c r="B144" s="7" t="s">
        <v>199</v>
      </c>
      <c r="C144" s="138">
        <f>AVERAGE(C12,C34,C56,C78,C100,C122)</f>
        <v>0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8"/>
      <c r="AN144" s="7"/>
      <c r="AO144" s="7"/>
      <c r="AP144" s="7"/>
      <c r="AQ144" s="7"/>
    </row>
    <row r="145" spans="1:76">
      <c r="A145" s="9"/>
      <c r="B145" s="7" t="s">
        <v>259</v>
      </c>
      <c r="C145" s="138">
        <f>AVERAGE(C13,C35,C57,C79,C101,C123)</f>
        <v>0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8"/>
      <c r="AN145" s="7"/>
      <c r="AO145" s="7"/>
      <c r="AP145" s="7"/>
      <c r="AQ145" s="7"/>
    </row>
    <row r="146" spans="1:76">
      <c r="A146" s="148" t="s">
        <v>44</v>
      </c>
      <c r="B146" s="7"/>
      <c r="C146" s="140">
        <f>SUM(C143:C145)</f>
        <v>0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8"/>
      <c r="AN146" s="7"/>
      <c r="AO146" s="7"/>
      <c r="AP146" s="7"/>
      <c r="AQ146" s="7"/>
    </row>
    <row r="147" spans="1:76" ht="14" thickBot="1">
      <c r="A147" s="9" t="s">
        <v>121</v>
      </c>
      <c r="B147" s="7"/>
      <c r="C147" s="141">
        <f>C141-C146</f>
        <v>0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8"/>
      <c r="AN147" s="7"/>
      <c r="AO147" s="7"/>
      <c r="AP147" s="7"/>
      <c r="AQ147" s="7"/>
    </row>
    <row r="148" spans="1:76">
      <c r="A148" s="9"/>
      <c r="B148" s="7"/>
      <c r="C148" s="10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8"/>
      <c r="AN148" s="7"/>
      <c r="AO148" s="7"/>
      <c r="AP148" s="7"/>
      <c r="AQ148" s="7"/>
    </row>
    <row r="149" spans="1:76">
      <c r="A149" s="9" t="s">
        <v>179</v>
      </c>
      <c r="B149" s="7"/>
      <c r="C149" s="11">
        <f>IF(C141&gt;0,+C147/C141,0%)</f>
        <v>0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8"/>
      <c r="AN149" s="7"/>
      <c r="AO149" s="7"/>
      <c r="AP149" s="7"/>
      <c r="AQ149" s="7"/>
    </row>
    <row r="150" spans="1:76" ht="18">
      <c r="A150" s="9"/>
      <c r="B150" s="7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8"/>
      <c r="AN150" s="7"/>
      <c r="AO150" s="143" t="s">
        <v>60</v>
      </c>
      <c r="AP150" s="7"/>
      <c r="AQ150" s="7"/>
    </row>
    <row r="151" spans="1:76">
      <c r="A151" s="9" t="s">
        <v>231</v>
      </c>
      <c r="B151" s="7"/>
      <c r="C151" s="20" t="s">
        <v>122</v>
      </c>
      <c r="D151" s="20" t="s">
        <v>122</v>
      </c>
      <c r="E151" s="20" t="s">
        <v>122</v>
      </c>
      <c r="F151" s="20" t="s">
        <v>122</v>
      </c>
      <c r="G151" s="20" t="s">
        <v>122</v>
      </c>
      <c r="H151" s="20" t="s">
        <v>122</v>
      </c>
      <c r="I151" s="20" t="s">
        <v>122</v>
      </c>
      <c r="J151" s="20" t="s">
        <v>122</v>
      </c>
      <c r="K151" s="20" t="s">
        <v>122</v>
      </c>
      <c r="L151" s="20" t="s">
        <v>122</v>
      </c>
      <c r="M151" s="20" t="s">
        <v>122</v>
      </c>
      <c r="N151" s="20" t="s">
        <v>122</v>
      </c>
      <c r="O151" s="20" t="s">
        <v>122</v>
      </c>
      <c r="P151" s="20" t="s">
        <v>122</v>
      </c>
      <c r="Q151" s="20" t="s">
        <v>122</v>
      </c>
      <c r="R151" s="20" t="s">
        <v>122</v>
      </c>
      <c r="S151" s="20" t="s">
        <v>122</v>
      </c>
      <c r="T151" s="20" t="s">
        <v>122</v>
      </c>
      <c r="U151" s="20" t="s">
        <v>122</v>
      </c>
      <c r="V151" s="20" t="s">
        <v>122</v>
      </c>
      <c r="W151" s="20" t="s">
        <v>122</v>
      </c>
      <c r="X151" s="20" t="s">
        <v>122</v>
      </c>
      <c r="Y151" s="20" t="s">
        <v>122</v>
      </c>
      <c r="Z151" s="20" t="s">
        <v>122</v>
      </c>
      <c r="AA151" s="20" t="s">
        <v>122</v>
      </c>
      <c r="AB151" s="20" t="s">
        <v>122</v>
      </c>
      <c r="AC151" s="20" t="s">
        <v>122</v>
      </c>
      <c r="AD151" s="20" t="s">
        <v>122</v>
      </c>
      <c r="AE151" s="20" t="s">
        <v>122</v>
      </c>
      <c r="AF151" s="20" t="s">
        <v>122</v>
      </c>
      <c r="AG151" s="20" t="s">
        <v>122</v>
      </c>
      <c r="AH151" s="20" t="s">
        <v>122</v>
      </c>
      <c r="AI151" s="20" t="s">
        <v>122</v>
      </c>
      <c r="AJ151" s="20" t="s">
        <v>122</v>
      </c>
      <c r="AK151" s="20" t="s">
        <v>122</v>
      </c>
      <c r="AL151" s="20" t="s">
        <v>122</v>
      </c>
      <c r="AM151" s="8"/>
      <c r="AN151" s="7"/>
      <c r="AO151" s="20" t="s">
        <v>122</v>
      </c>
      <c r="AP151" s="20" t="s">
        <v>122</v>
      </c>
      <c r="AQ151" s="20" t="s">
        <v>122</v>
      </c>
      <c r="AR151" s="20" t="s">
        <v>122</v>
      </c>
      <c r="AS151" s="20" t="s">
        <v>122</v>
      </c>
      <c r="AT151" s="20" t="s">
        <v>122</v>
      </c>
      <c r="AU151" s="21" t="s">
        <v>122</v>
      </c>
      <c r="AV151" s="21" t="s">
        <v>122</v>
      </c>
      <c r="AW151" s="21" t="s">
        <v>122</v>
      </c>
      <c r="AX151" s="21" t="s">
        <v>122</v>
      </c>
      <c r="AY151" s="21" t="s">
        <v>122</v>
      </c>
      <c r="AZ151" s="21" t="s">
        <v>122</v>
      </c>
      <c r="BA151" s="21" t="s">
        <v>122</v>
      </c>
      <c r="BB151" s="21" t="s">
        <v>122</v>
      </c>
      <c r="BC151" s="21" t="s">
        <v>122</v>
      </c>
      <c r="BD151" s="21" t="s">
        <v>122</v>
      </c>
      <c r="BE151" s="21" t="s">
        <v>122</v>
      </c>
      <c r="BF151" s="21" t="s">
        <v>122</v>
      </c>
      <c r="BG151" s="21" t="s">
        <v>122</v>
      </c>
      <c r="BH151" s="21" t="s">
        <v>122</v>
      </c>
      <c r="BI151" s="21" t="s">
        <v>122</v>
      </c>
      <c r="BJ151" s="21" t="s">
        <v>122</v>
      </c>
      <c r="BK151" s="21" t="s">
        <v>122</v>
      </c>
      <c r="BL151" s="21" t="s">
        <v>122</v>
      </c>
      <c r="BM151" s="21" t="s">
        <v>122</v>
      </c>
      <c r="BN151" s="21" t="s">
        <v>122</v>
      </c>
      <c r="BO151" s="21" t="s">
        <v>122</v>
      </c>
      <c r="BP151" s="21" t="s">
        <v>122</v>
      </c>
      <c r="BQ151" s="21" t="s">
        <v>122</v>
      </c>
      <c r="BR151" s="21" t="s">
        <v>122</v>
      </c>
      <c r="BS151" s="21" t="s">
        <v>122</v>
      </c>
      <c r="BT151" s="21" t="s">
        <v>122</v>
      </c>
      <c r="BU151" s="21" t="s">
        <v>122</v>
      </c>
      <c r="BV151" s="21" t="s">
        <v>122</v>
      </c>
      <c r="BW151" s="21" t="s">
        <v>122</v>
      </c>
      <c r="BX151" s="21" t="s">
        <v>122</v>
      </c>
    </row>
    <row r="152" spans="1:76">
      <c r="A152" s="9"/>
      <c r="B152" s="7"/>
      <c r="C152" s="20">
        <v>1</v>
      </c>
      <c r="D152" s="20">
        <v>2</v>
      </c>
      <c r="E152" s="20">
        <v>3</v>
      </c>
      <c r="F152" s="20">
        <v>4</v>
      </c>
      <c r="G152" s="20">
        <v>5</v>
      </c>
      <c r="H152" s="20">
        <v>6</v>
      </c>
      <c r="I152" s="20">
        <v>7</v>
      </c>
      <c r="J152" s="20">
        <v>8</v>
      </c>
      <c r="K152" s="20">
        <v>9</v>
      </c>
      <c r="L152" s="20">
        <v>10</v>
      </c>
      <c r="M152" s="20">
        <v>11</v>
      </c>
      <c r="N152" s="20">
        <v>12</v>
      </c>
      <c r="O152" s="20">
        <v>13</v>
      </c>
      <c r="P152" s="20">
        <v>14</v>
      </c>
      <c r="Q152" s="20">
        <v>15</v>
      </c>
      <c r="R152" s="20">
        <v>16</v>
      </c>
      <c r="S152" s="20">
        <v>17</v>
      </c>
      <c r="T152" s="20">
        <v>18</v>
      </c>
      <c r="U152" s="20">
        <v>19</v>
      </c>
      <c r="V152" s="20">
        <v>20</v>
      </c>
      <c r="W152" s="20">
        <v>21</v>
      </c>
      <c r="X152" s="20">
        <v>22</v>
      </c>
      <c r="Y152" s="20">
        <v>23</v>
      </c>
      <c r="Z152" s="20">
        <v>24</v>
      </c>
      <c r="AA152" s="20">
        <v>25</v>
      </c>
      <c r="AB152" s="20">
        <v>26</v>
      </c>
      <c r="AC152" s="20">
        <v>27</v>
      </c>
      <c r="AD152" s="20">
        <v>28</v>
      </c>
      <c r="AE152" s="20">
        <v>29</v>
      </c>
      <c r="AF152" s="20">
        <v>30</v>
      </c>
      <c r="AG152" s="20">
        <v>31</v>
      </c>
      <c r="AH152" s="20">
        <v>32</v>
      </c>
      <c r="AI152" s="20">
        <v>33</v>
      </c>
      <c r="AJ152" s="20">
        <v>34</v>
      </c>
      <c r="AK152" s="20">
        <v>35</v>
      </c>
      <c r="AL152" s="20">
        <v>36</v>
      </c>
      <c r="AM152" s="8"/>
      <c r="AN152" s="7"/>
      <c r="AO152" s="20">
        <v>1</v>
      </c>
      <c r="AP152" s="20">
        <v>2</v>
      </c>
      <c r="AQ152" s="20">
        <v>3</v>
      </c>
      <c r="AR152" s="20">
        <v>4</v>
      </c>
      <c r="AS152" s="20">
        <v>5</v>
      </c>
      <c r="AT152" s="20">
        <v>6</v>
      </c>
      <c r="AU152" s="2">
        <v>7</v>
      </c>
      <c r="AV152" s="2">
        <f t="shared" ref="AV152:BX152" si="498">+AU152+1</f>
        <v>8</v>
      </c>
      <c r="AW152" s="2">
        <f t="shared" si="498"/>
        <v>9</v>
      </c>
      <c r="AX152" s="2">
        <f t="shared" si="498"/>
        <v>10</v>
      </c>
      <c r="AY152" s="2">
        <f t="shared" si="498"/>
        <v>11</v>
      </c>
      <c r="AZ152" s="2">
        <f t="shared" si="498"/>
        <v>12</v>
      </c>
      <c r="BA152" s="2">
        <f t="shared" si="498"/>
        <v>13</v>
      </c>
      <c r="BB152" s="2">
        <f t="shared" si="498"/>
        <v>14</v>
      </c>
      <c r="BC152" s="2">
        <f t="shared" si="498"/>
        <v>15</v>
      </c>
      <c r="BD152" s="2">
        <f t="shared" si="498"/>
        <v>16</v>
      </c>
      <c r="BE152" s="2">
        <f t="shared" si="498"/>
        <v>17</v>
      </c>
      <c r="BF152" s="2">
        <f t="shared" si="498"/>
        <v>18</v>
      </c>
      <c r="BG152" s="2">
        <f t="shared" si="498"/>
        <v>19</v>
      </c>
      <c r="BH152" s="2">
        <f t="shared" si="498"/>
        <v>20</v>
      </c>
      <c r="BI152" s="2">
        <f t="shared" si="498"/>
        <v>21</v>
      </c>
      <c r="BJ152" s="2">
        <f t="shared" si="498"/>
        <v>22</v>
      </c>
      <c r="BK152" s="2">
        <f t="shared" si="498"/>
        <v>23</v>
      </c>
      <c r="BL152" s="2">
        <f t="shared" si="498"/>
        <v>24</v>
      </c>
      <c r="BM152" s="2">
        <f t="shared" si="498"/>
        <v>25</v>
      </c>
      <c r="BN152" s="2">
        <f t="shared" si="498"/>
        <v>26</v>
      </c>
      <c r="BO152" s="2">
        <f t="shared" si="498"/>
        <v>27</v>
      </c>
      <c r="BP152" s="2">
        <f t="shared" si="498"/>
        <v>28</v>
      </c>
      <c r="BQ152" s="2">
        <f t="shared" si="498"/>
        <v>29</v>
      </c>
      <c r="BR152" s="2">
        <f t="shared" si="498"/>
        <v>30</v>
      </c>
      <c r="BS152" s="2">
        <f t="shared" si="498"/>
        <v>31</v>
      </c>
      <c r="BT152" s="2">
        <f t="shared" si="498"/>
        <v>32</v>
      </c>
      <c r="BU152" s="2">
        <f t="shared" si="498"/>
        <v>33</v>
      </c>
      <c r="BV152" s="2">
        <f t="shared" si="498"/>
        <v>34</v>
      </c>
      <c r="BW152" s="2">
        <f t="shared" si="498"/>
        <v>35</v>
      </c>
      <c r="BX152" s="2">
        <f t="shared" si="498"/>
        <v>36</v>
      </c>
    </row>
    <row r="153" spans="1:76">
      <c r="A153" s="201" t="s">
        <v>233</v>
      </c>
      <c r="B153" s="197"/>
      <c r="C153" s="18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8"/>
      <c r="AN153" s="7"/>
      <c r="AO153" s="7"/>
      <c r="AP153" s="7"/>
      <c r="AQ153" s="7"/>
      <c r="AR153" s="7"/>
      <c r="AS153" s="7"/>
      <c r="AT153" s="7"/>
    </row>
    <row r="154" spans="1:76" ht="26">
      <c r="A154" s="9"/>
      <c r="B154" s="145" t="s">
        <v>144</v>
      </c>
      <c r="C154" s="185">
        <f>+C22+C44+C66+C88+C110+C132</f>
        <v>0</v>
      </c>
      <c r="D154" s="185">
        <f>+D22+D44+D66+D88+D110+D132</f>
        <v>0</v>
      </c>
      <c r="E154" s="185">
        <f>+E22+E44+E66+E88+E110+E132</f>
        <v>0</v>
      </c>
      <c r="F154" s="185">
        <f>+F22+F44+F66+F88+F110+F132</f>
        <v>0</v>
      </c>
      <c r="G154" s="185">
        <f t="shared" ref="G154:AL154" si="499">+G22+G44+G66+G88+G110+G132</f>
        <v>0</v>
      </c>
      <c r="H154" s="185">
        <f t="shared" si="499"/>
        <v>0</v>
      </c>
      <c r="I154" s="185">
        <f t="shared" si="499"/>
        <v>0</v>
      </c>
      <c r="J154" s="185">
        <f t="shared" si="499"/>
        <v>0</v>
      </c>
      <c r="K154" s="185">
        <f t="shared" si="499"/>
        <v>0</v>
      </c>
      <c r="L154" s="185">
        <f t="shared" si="499"/>
        <v>0</v>
      </c>
      <c r="M154" s="185">
        <f t="shared" si="499"/>
        <v>0</v>
      </c>
      <c r="N154" s="185">
        <f t="shared" si="499"/>
        <v>0</v>
      </c>
      <c r="O154" s="185">
        <f t="shared" si="499"/>
        <v>0</v>
      </c>
      <c r="P154" s="185">
        <f t="shared" si="499"/>
        <v>0</v>
      </c>
      <c r="Q154" s="185">
        <f t="shared" si="499"/>
        <v>0</v>
      </c>
      <c r="R154" s="185">
        <f t="shared" si="499"/>
        <v>0</v>
      </c>
      <c r="S154" s="185">
        <f t="shared" si="499"/>
        <v>0</v>
      </c>
      <c r="T154" s="185">
        <f t="shared" si="499"/>
        <v>0</v>
      </c>
      <c r="U154" s="185">
        <f t="shared" si="499"/>
        <v>0</v>
      </c>
      <c r="V154" s="185">
        <f t="shared" si="499"/>
        <v>0</v>
      </c>
      <c r="W154" s="185">
        <f t="shared" si="499"/>
        <v>0</v>
      </c>
      <c r="X154" s="185">
        <f t="shared" si="499"/>
        <v>0</v>
      </c>
      <c r="Y154" s="185">
        <f t="shared" si="499"/>
        <v>0</v>
      </c>
      <c r="Z154" s="185">
        <f t="shared" si="499"/>
        <v>0</v>
      </c>
      <c r="AA154" s="185">
        <f t="shared" si="499"/>
        <v>0</v>
      </c>
      <c r="AB154" s="185">
        <f t="shared" si="499"/>
        <v>0</v>
      </c>
      <c r="AC154" s="185">
        <f t="shared" si="499"/>
        <v>0</v>
      </c>
      <c r="AD154" s="185">
        <f t="shared" si="499"/>
        <v>0</v>
      </c>
      <c r="AE154" s="185">
        <f t="shared" si="499"/>
        <v>0</v>
      </c>
      <c r="AF154" s="185">
        <f t="shared" si="499"/>
        <v>0</v>
      </c>
      <c r="AG154" s="185">
        <f t="shared" si="499"/>
        <v>0</v>
      </c>
      <c r="AH154" s="185">
        <f t="shared" si="499"/>
        <v>0</v>
      </c>
      <c r="AI154" s="185">
        <f t="shared" si="499"/>
        <v>0</v>
      </c>
      <c r="AJ154" s="185">
        <f t="shared" si="499"/>
        <v>0</v>
      </c>
      <c r="AK154" s="185">
        <f t="shared" si="499"/>
        <v>0</v>
      </c>
      <c r="AL154" s="185">
        <f t="shared" si="499"/>
        <v>0</v>
      </c>
      <c r="AM154" s="131"/>
      <c r="AN154" s="133"/>
      <c r="AO154" s="135">
        <f t="shared" ref="AO154:BX154" si="500">+AO22+AO44+AO66+AO88+AO110+AO132</f>
        <v>0</v>
      </c>
      <c r="AP154" s="135">
        <f t="shared" si="500"/>
        <v>0</v>
      </c>
      <c r="AQ154" s="135">
        <f t="shared" si="500"/>
        <v>0</v>
      </c>
      <c r="AR154" s="135">
        <f t="shared" si="500"/>
        <v>0</v>
      </c>
      <c r="AS154" s="135">
        <f t="shared" si="500"/>
        <v>0</v>
      </c>
      <c r="AT154" s="135">
        <f t="shared" si="500"/>
        <v>0</v>
      </c>
      <c r="AU154" s="135">
        <f t="shared" si="500"/>
        <v>0</v>
      </c>
      <c r="AV154" s="135">
        <f t="shared" si="500"/>
        <v>0</v>
      </c>
      <c r="AW154" s="135">
        <f t="shared" si="500"/>
        <v>0</v>
      </c>
      <c r="AX154" s="135">
        <f t="shared" si="500"/>
        <v>0</v>
      </c>
      <c r="AY154" s="135">
        <f t="shared" si="500"/>
        <v>0</v>
      </c>
      <c r="AZ154" s="135">
        <f t="shared" si="500"/>
        <v>0</v>
      </c>
      <c r="BA154" s="135">
        <f t="shared" si="500"/>
        <v>0</v>
      </c>
      <c r="BB154" s="135">
        <f t="shared" si="500"/>
        <v>0</v>
      </c>
      <c r="BC154" s="135">
        <f t="shared" si="500"/>
        <v>0</v>
      </c>
      <c r="BD154" s="135">
        <f t="shared" si="500"/>
        <v>0</v>
      </c>
      <c r="BE154" s="135">
        <f t="shared" si="500"/>
        <v>0</v>
      </c>
      <c r="BF154" s="135">
        <f t="shared" si="500"/>
        <v>0</v>
      </c>
      <c r="BG154" s="135">
        <f t="shared" si="500"/>
        <v>0</v>
      </c>
      <c r="BH154" s="135">
        <f t="shared" si="500"/>
        <v>0</v>
      </c>
      <c r="BI154" s="135">
        <f t="shared" si="500"/>
        <v>0</v>
      </c>
      <c r="BJ154" s="135">
        <f t="shared" si="500"/>
        <v>0</v>
      </c>
      <c r="BK154" s="135">
        <f t="shared" si="500"/>
        <v>0</v>
      </c>
      <c r="BL154" s="135">
        <f t="shared" si="500"/>
        <v>0</v>
      </c>
      <c r="BM154" s="135">
        <f t="shared" si="500"/>
        <v>0</v>
      </c>
      <c r="BN154" s="135">
        <f t="shared" si="500"/>
        <v>0</v>
      </c>
      <c r="BO154" s="135">
        <f t="shared" si="500"/>
        <v>0</v>
      </c>
      <c r="BP154" s="135">
        <f t="shared" si="500"/>
        <v>0</v>
      </c>
      <c r="BQ154" s="135">
        <f t="shared" si="500"/>
        <v>0</v>
      </c>
      <c r="BR154" s="135">
        <f t="shared" si="500"/>
        <v>0</v>
      </c>
      <c r="BS154" s="135">
        <f t="shared" si="500"/>
        <v>0</v>
      </c>
      <c r="BT154" s="135">
        <f t="shared" si="500"/>
        <v>0</v>
      </c>
      <c r="BU154" s="135">
        <f t="shared" si="500"/>
        <v>0</v>
      </c>
      <c r="BV154" s="135">
        <f t="shared" si="500"/>
        <v>0</v>
      </c>
      <c r="BW154" s="135">
        <f t="shared" si="500"/>
        <v>0</v>
      </c>
      <c r="BX154" s="135">
        <f t="shared" si="500"/>
        <v>0</v>
      </c>
    </row>
    <row r="155" spans="1:76">
      <c r="A155" s="9"/>
      <c r="B155" s="22"/>
      <c r="C155" s="186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  <c r="AF155" s="129"/>
      <c r="AG155" s="129"/>
      <c r="AH155" s="129"/>
      <c r="AI155" s="129"/>
      <c r="AJ155" s="129"/>
      <c r="AK155" s="129"/>
      <c r="AL155" s="129"/>
      <c r="AM155" s="8"/>
      <c r="AN155" s="7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35"/>
      <c r="BI155" s="135"/>
      <c r="BJ155" s="135"/>
      <c r="BK155" s="135"/>
      <c r="BL155" s="135"/>
      <c r="BM155" s="135"/>
      <c r="BN155" s="135"/>
      <c r="BO155" s="135"/>
      <c r="BP155" s="135"/>
      <c r="BQ155" s="135"/>
      <c r="BR155" s="135"/>
      <c r="BS155" s="135"/>
      <c r="BT155" s="135"/>
      <c r="BU155" s="135"/>
      <c r="BV155" s="135"/>
      <c r="BW155" s="135"/>
      <c r="BX155" s="135"/>
    </row>
    <row r="156" spans="1:76">
      <c r="A156" s="9" t="s">
        <v>232</v>
      </c>
      <c r="B156" s="22"/>
      <c r="C156" s="18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8"/>
      <c r="AN156" s="7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  <c r="BB156" s="135"/>
      <c r="BC156" s="135"/>
      <c r="BD156" s="135"/>
      <c r="BE156" s="135"/>
      <c r="BF156" s="135"/>
      <c r="BG156" s="135"/>
      <c r="BH156" s="135"/>
      <c r="BI156" s="135"/>
      <c r="BJ156" s="135"/>
      <c r="BK156" s="135"/>
      <c r="BL156" s="135"/>
      <c r="BM156" s="135"/>
      <c r="BN156" s="135"/>
      <c r="BO156" s="135"/>
      <c r="BP156" s="135"/>
      <c r="BQ156" s="135"/>
      <c r="BR156" s="135"/>
      <c r="BS156" s="135"/>
      <c r="BT156" s="135"/>
      <c r="BU156" s="135"/>
      <c r="BV156" s="135"/>
      <c r="BW156" s="135"/>
      <c r="BX156" s="135"/>
    </row>
    <row r="157" spans="1:76" ht="26">
      <c r="A157" s="9"/>
      <c r="B157" s="145" t="s">
        <v>89</v>
      </c>
      <c r="C157" s="185">
        <f t="shared" ref="C157:AL157" si="501">+C25+C47+C69+C91+C113+C135</f>
        <v>0</v>
      </c>
      <c r="D157" s="185">
        <f t="shared" si="501"/>
        <v>0</v>
      </c>
      <c r="E157" s="185">
        <f t="shared" si="501"/>
        <v>0</v>
      </c>
      <c r="F157" s="185">
        <f t="shared" si="501"/>
        <v>0</v>
      </c>
      <c r="G157" s="185">
        <f t="shared" si="501"/>
        <v>0</v>
      </c>
      <c r="H157" s="185">
        <f t="shared" si="501"/>
        <v>0</v>
      </c>
      <c r="I157" s="185">
        <f t="shared" si="501"/>
        <v>0</v>
      </c>
      <c r="J157" s="185">
        <f t="shared" si="501"/>
        <v>0</v>
      </c>
      <c r="K157" s="185">
        <f t="shared" si="501"/>
        <v>0</v>
      </c>
      <c r="L157" s="185">
        <f t="shared" si="501"/>
        <v>0</v>
      </c>
      <c r="M157" s="185">
        <f t="shared" si="501"/>
        <v>0</v>
      </c>
      <c r="N157" s="185">
        <f t="shared" si="501"/>
        <v>0</v>
      </c>
      <c r="O157" s="185">
        <f t="shared" si="501"/>
        <v>0</v>
      </c>
      <c r="P157" s="185">
        <f t="shared" si="501"/>
        <v>0</v>
      </c>
      <c r="Q157" s="185">
        <f t="shared" si="501"/>
        <v>0</v>
      </c>
      <c r="R157" s="185">
        <f t="shared" si="501"/>
        <v>0</v>
      </c>
      <c r="S157" s="185">
        <f t="shared" si="501"/>
        <v>0</v>
      </c>
      <c r="T157" s="185">
        <f t="shared" si="501"/>
        <v>0</v>
      </c>
      <c r="U157" s="185">
        <f t="shared" si="501"/>
        <v>0</v>
      </c>
      <c r="V157" s="185">
        <f t="shared" si="501"/>
        <v>0</v>
      </c>
      <c r="W157" s="185">
        <f t="shared" si="501"/>
        <v>0</v>
      </c>
      <c r="X157" s="185">
        <f t="shared" si="501"/>
        <v>0</v>
      </c>
      <c r="Y157" s="185">
        <f t="shared" si="501"/>
        <v>0</v>
      </c>
      <c r="Z157" s="185">
        <f t="shared" si="501"/>
        <v>0</v>
      </c>
      <c r="AA157" s="185">
        <f t="shared" si="501"/>
        <v>0</v>
      </c>
      <c r="AB157" s="185">
        <f t="shared" si="501"/>
        <v>0</v>
      </c>
      <c r="AC157" s="185">
        <f t="shared" si="501"/>
        <v>0</v>
      </c>
      <c r="AD157" s="185">
        <f t="shared" si="501"/>
        <v>0</v>
      </c>
      <c r="AE157" s="185">
        <f t="shared" si="501"/>
        <v>0</v>
      </c>
      <c r="AF157" s="185">
        <f t="shared" si="501"/>
        <v>0</v>
      </c>
      <c r="AG157" s="185">
        <f t="shared" si="501"/>
        <v>0</v>
      </c>
      <c r="AH157" s="185">
        <f t="shared" si="501"/>
        <v>0</v>
      </c>
      <c r="AI157" s="185">
        <f t="shared" si="501"/>
        <v>0</v>
      </c>
      <c r="AJ157" s="185">
        <f t="shared" si="501"/>
        <v>0</v>
      </c>
      <c r="AK157" s="185">
        <f t="shared" si="501"/>
        <v>0</v>
      </c>
      <c r="AL157" s="185">
        <f t="shared" si="501"/>
        <v>0</v>
      </c>
      <c r="AM157" s="8"/>
      <c r="AN157" s="7"/>
      <c r="AO157" s="135">
        <f t="shared" ref="AO157:BX157" si="502">+AO25+AO47+AO69+AO91+AO113+AO135</f>
        <v>0</v>
      </c>
      <c r="AP157" s="135">
        <f t="shared" si="502"/>
        <v>0</v>
      </c>
      <c r="AQ157" s="135">
        <f t="shared" si="502"/>
        <v>0</v>
      </c>
      <c r="AR157" s="135">
        <f t="shared" si="502"/>
        <v>0</v>
      </c>
      <c r="AS157" s="135">
        <f t="shared" si="502"/>
        <v>0</v>
      </c>
      <c r="AT157" s="135">
        <f t="shared" si="502"/>
        <v>0</v>
      </c>
      <c r="AU157" s="135">
        <f t="shared" si="502"/>
        <v>0</v>
      </c>
      <c r="AV157" s="135">
        <f t="shared" si="502"/>
        <v>0</v>
      </c>
      <c r="AW157" s="135">
        <f t="shared" si="502"/>
        <v>0</v>
      </c>
      <c r="AX157" s="135">
        <f t="shared" si="502"/>
        <v>0</v>
      </c>
      <c r="AY157" s="135">
        <f t="shared" si="502"/>
        <v>0</v>
      </c>
      <c r="AZ157" s="135">
        <f t="shared" si="502"/>
        <v>0</v>
      </c>
      <c r="BA157" s="135">
        <f t="shared" si="502"/>
        <v>0</v>
      </c>
      <c r="BB157" s="135">
        <f t="shared" si="502"/>
        <v>0</v>
      </c>
      <c r="BC157" s="135">
        <f t="shared" si="502"/>
        <v>0</v>
      </c>
      <c r="BD157" s="135">
        <f t="shared" si="502"/>
        <v>0</v>
      </c>
      <c r="BE157" s="135">
        <f t="shared" si="502"/>
        <v>0</v>
      </c>
      <c r="BF157" s="135">
        <f t="shared" si="502"/>
        <v>0</v>
      </c>
      <c r="BG157" s="135">
        <f t="shared" si="502"/>
        <v>0</v>
      </c>
      <c r="BH157" s="135">
        <f t="shared" si="502"/>
        <v>0</v>
      </c>
      <c r="BI157" s="135">
        <f t="shared" si="502"/>
        <v>0</v>
      </c>
      <c r="BJ157" s="135">
        <f t="shared" si="502"/>
        <v>0</v>
      </c>
      <c r="BK157" s="135">
        <f t="shared" si="502"/>
        <v>0</v>
      </c>
      <c r="BL157" s="135">
        <f t="shared" si="502"/>
        <v>0</v>
      </c>
      <c r="BM157" s="135">
        <f t="shared" si="502"/>
        <v>0</v>
      </c>
      <c r="BN157" s="135">
        <f t="shared" si="502"/>
        <v>0</v>
      </c>
      <c r="BO157" s="135">
        <f t="shared" si="502"/>
        <v>0</v>
      </c>
      <c r="BP157" s="135">
        <f t="shared" si="502"/>
        <v>0</v>
      </c>
      <c r="BQ157" s="135">
        <f t="shared" si="502"/>
        <v>0</v>
      </c>
      <c r="BR157" s="135">
        <f t="shared" si="502"/>
        <v>0</v>
      </c>
      <c r="BS157" s="135">
        <f t="shared" si="502"/>
        <v>0</v>
      </c>
      <c r="BT157" s="135">
        <f t="shared" si="502"/>
        <v>0</v>
      </c>
      <c r="BU157" s="135">
        <f t="shared" si="502"/>
        <v>0</v>
      </c>
      <c r="BV157" s="135">
        <f t="shared" si="502"/>
        <v>0</v>
      </c>
      <c r="BW157" s="135">
        <f t="shared" si="502"/>
        <v>0</v>
      </c>
      <c r="BX157" s="135">
        <f t="shared" si="502"/>
        <v>0</v>
      </c>
    </row>
    <row r="158" spans="1:76">
      <c r="A158" s="9"/>
      <c r="B158" s="22"/>
      <c r="C158" s="186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9"/>
      <c r="AK158" s="129"/>
      <c r="AL158" s="129"/>
      <c r="AM158" s="8"/>
      <c r="AN158" s="7"/>
    </row>
    <row r="159" spans="1:76">
      <c r="A159" s="9"/>
      <c r="B159" s="188"/>
      <c r="C159" s="18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8"/>
      <c r="AN159" s="7"/>
      <c r="AO159" s="7"/>
      <c r="AP159" s="7"/>
      <c r="AQ159" s="7"/>
      <c r="AR159" s="7"/>
      <c r="AS159" s="7"/>
      <c r="AT159" s="7"/>
    </row>
    <row r="160" spans="1:76">
      <c r="A160" s="1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4"/>
      <c r="AN160" s="7"/>
      <c r="AO160" s="7"/>
      <c r="AP160" s="7"/>
      <c r="AQ160" s="7"/>
      <c r="AR160" s="7"/>
      <c r="AS160" s="7"/>
      <c r="AT160" s="7"/>
    </row>
  </sheetData>
  <sheetCalcPr fullCalcOnLoad="1"/>
  <mergeCells count="13">
    <mergeCell ref="A153:B153"/>
    <mergeCell ref="A87:B87"/>
    <mergeCell ref="A98:B98"/>
    <mergeCell ref="A109:B109"/>
    <mergeCell ref="A120:B120"/>
    <mergeCell ref="A131:B131"/>
    <mergeCell ref="A142:B142"/>
    <mergeCell ref="A76:B76"/>
    <mergeCell ref="A21:B21"/>
    <mergeCell ref="A10:B10"/>
    <mergeCell ref="A32:B32"/>
    <mergeCell ref="A54:B54"/>
    <mergeCell ref="A65:B65"/>
  </mergeCells>
  <phoneticPr fontId="4" type="noConversion"/>
  <pageMargins left="0.75" right="0.75" top="1" bottom="1" header="0.5" footer="0.5"/>
  <headerFooter alignWithMargins="0">
    <oddFooter>&amp;LFinance Without Fear - Business Forecasting Model &amp;R(c) 2011 - Institute for Finance and Entrepreneurship</oddFooter>
  </headerFooter>
  <rowBreaks count="3" manualBreakCount="3">
    <brk id="48" max="38" man="1"/>
    <brk id="92" max="38" man="1"/>
    <brk id="136" max="38" man="1"/>
  </rowBreaks>
  <colBreaks count="1" manualBreakCount="1">
    <brk id="4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rgb="FFFF0000"/>
  </sheetPr>
  <dimension ref="A1:AR119"/>
  <sheetViews>
    <sheetView zoomScaleNormal="90" zoomScalePageLayoutView="90" workbookViewId="0">
      <pane xSplit="2" ySplit="20" topLeftCell="C21" activePane="bottomRight" state="frozen"/>
      <selection pane="topRight" activeCell="C1" sqref="C1"/>
      <selection pane="bottomLeft" activeCell="A21" sqref="A21"/>
      <selection pane="bottomRight" activeCell="C23" sqref="C23"/>
    </sheetView>
  </sheetViews>
  <sheetFormatPr baseColWidth="10" defaultColWidth="11" defaultRowHeight="13"/>
  <cols>
    <col min="1" max="1" width="2.7109375" customWidth="1"/>
    <col min="2" max="2" width="32.42578125" customWidth="1"/>
    <col min="3" max="38" width="11.85546875" customWidth="1"/>
    <col min="39" max="39" width="1.28515625" customWidth="1"/>
    <col min="40" max="40" width="1" customWidth="1"/>
    <col min="41" max="43" width="12.5703125" bestFit="1" customWidth="1"/>
    <col min="44" max="44" width="5" customWidth="1"/>
  </cols>
  <sheetData>
    <row r="1" spans="1:41" ht="27" customHeight="1">
      <c r="A1" s="32" t="str">
        <f>+'Startup Expenses'!A4</f>
        <v>Enter Company Name Here</v>
      </c>
      <c r="B1" s="33"/>
      <c r="D1" s="32" t="s">
        <v>61</v>
      </c>
      <c r="F1" s="34"/>
      <c r="H1" s="35"/>
      <c r="I1" s="202"/>
      <c r="J1" s="197"/>
      <c r="K1" s="197"/>
      <c r="L1" s="197"/>
      <c r="M1" s="197"/>
      <c r="N1" s="36"/>
    </row>
    <row r="2" spans="1:41" ht="9" customHeight="1">
      <c r="A2" s="203" t="str">
        <f ca="1">CELL("filename")</f>
        <v>Macintosh HD:Users:billhettinger:Documents:FinanceBook:Website:[Business_Forecasting_Model.xlsx]Fin Stmts</v>
      </c>
      <c r="B2" s="204"/>
      <c r="C2" s="204"/>
      <c r="D2" s="204"/>
      <c r="E2" s="204"/>
      <c r="F2" s="205"/>
      <c r="G2" s="205"/>
    </row>
    <row r="3" spans="1:41" ht="16.5" customHeight="1">
      <c r="A3" s="37" t="s">
        <v>5</v>
      </c>
      <c r="B3" s="38"/>
      <c r="C3" s="38"/>
      <c r="D3" s="38"/>
      <c r="E3" s="38"/>
      <c r="F3" s="39"/>
      <c r="G3" s="40"/>
      <c r="H3" s="41"/>
      <c r="I3" s="42" t="s">
        <v>6</v>
      </c>
      <c r="J3" s="5"/>
      <c r="K3" s="5"/>
      <c r="L3" s="5"/>
      <c r="M3" s="5"/>
      <c r="N3" s="6"/>
      <c r="AL3" s="43" t="s">
        <v>7</v>
      </c>
    </row>
    <row r="4" spans="1:41">
      <c r="A4" s="44" t="s">
        <v>8</v>
      </c>
      <c r="B4" s="7"/>
      <c r="C4" s="7"/>
      <c r="D4" s="45"/>
      <c r="E4" s="7"/>
      <c r="F4" s="46"/>
      <c r="G4" s="7"/>
      <c r="I4" s="9"/>
      <c r="J4" s="7"/>
      <c r="K4" s="47">
        <v>1</v>
      </c>
      <c r="L4" s="47">
        <v>2</v>
      </c>
      <c r="M4" s="47">
        <v>3</v>
      </c>
      <c r="N4" s="8"/>
      <c r="AL4" s="43"/>
    </row>
    <row r="5" spans="1:41">
      <c r="A5" s="9"/>
      <c r="B5" s="52" t="s">
        <v>0</v>
      </c>
      <c r="C5" s="127">
        <f>+'Sales&amp;CostofGoodsSold'!C141</f>
        <v>0</v>
      </c>
      <c r="D5" s="167" t="s">
        <v>78</v>
      </c>
      <c r="E5" s="7"/>
      <c r="F5" s="49">
        <f>+'Startup Expenses'!C24</f>
        <v>0</v>
      </c>
      <c r="G5" s="7"/>
      <c r="I5" s="50" t="s">
        <v>9</v>
      </c>
      <c r="J5" s="7"/>
      <c r="K5" s="25">
        <f>+AO42</f>
        <v>0</v>
      </c>
      <c r="L5" s="25">
        <f>+AP42</f>
        <v>0</v>
      </c>
      <c r="M5" s="25">
        <f>+AQ42</f>
        <v>0</v>
      </c>
      <c r="N5" s="8"/>
      <c r="AL5" s="51">
        <f>+K5-65253</f>
        <v>-65253</v>
      </c>
    </row>
    <row r="6" spans="1:41">
      <c r="A6" s="9"/>
      <c r="B6" s="52" t="s">
        <v>224</v>
      </c>
      <c r="C6" s="128">
        <f>+'Sales&amp;CostofGoodsSold'!C146</f>
        <v>0</v>
      </c>
      <c r="D6" s="166" t="s">
        <v>113</v>
      </c>
      <c r="E6" s="7"/>
      <c r="F6" s="163">
        <v>5</v>
      </c>
      <c r="G6" s="7"/>
      <c r="I6" s="50" t="s">
        <v>10</v>
      </c>
      <c r="J6" s="7"/>
      <c r="K6" s="25">
        <f>+AO47</f>
        <v>0</v>
      </c>
      <c r="L6" s="25">
        <f>+AP47</f>
        <v>0</v>
      </c>
      <c r="M6" s="25">
        <f>+AQ47</f>
        <v>0</v>
      </c>
      <c r="N6" s="8"/>
      <c r="AL6" s="51">
        <f>+K6-462500</f>
        <v>-462500</v>
      </c>
    </row>
    <row r="7" spans="1:41">
      <c r="A7" s="9"/>
      <c r="B7" s="52" t="s">
        <v>11</v>
      </c>
      <c r="C7" s="10">
        <f>+C5-C6</f>
        <v>0</v>
      </c>
      <c r="D7" s="166" t="s">
        <v>27</v>
      </c>
      <c r="E7" s="7"/>
      <c r="F7" s="165">
        <f>+F5/F6/12</f>
        <v>0</v>
      </c>
      <c r="G7" s="7"/>
      <c r="I7" s="55" t="s">
        <v>79</v>
      </c>
      <c r="J7" s="7"/>
      <c r="K7" s="25">
        <f>+AO54</f>
        <v>0</v>
      </c>
      <c r="L7" s="25">
        <f>+AP54</f>
        <v>0</v>
      </c>
      <c r="M7" s="25">
        <f>+AQ54</f>
        <v>0</v>
      </c>
      <c r="N7" s="8"/>
      <c r="AL7" s="51">
        <f>+K7-37000</f>
        <v>-37000</v>
      </c>
    </row>
    <row r="8" spans="1:41">
      <c r="A8" s="44" t="s">
        <v>287</v>
      </c>
      <c r="B8" s="7"/>
      <c r="C8" s="56"/>
      <c r="D8" s="48"/>
      <c r="E8" s="7"/>
      <c r="F8" s="57"/>
      <c r="G8" s="7"/>
      <c r="I8" s="50" t="s">
        <v>288</v>
      </c>
      <c r="J8" s="7"/>
      <c r="K8" s="25">
        <f t="shared" ref="K8:M9" si="0">+AO57</f>
        <v>0</v>
      </c>
      <c r="L8" s="25">
        <f t="shared" si="0"/>
        <v>0</v>
      </c>
      <c r="M8" s="25">
        <f t="shared" si="0"/>
        <v>0</v>
      </c>
      <c r="N8" s="8"/>
      <c r="AL8" s="51">
        <f>+K8-10220</f>
        <v>-10220</v>
      </c>
      <c r="AO8" s="58"/>
    </row>
    <row r="9" spans="1:41">
      <c r="A9" s="9"/>
      <c r="B9" s="52" t="str">
        <f>+'Startup Expenses'!A7</f>
        <v>Asset Purchases</v>
      </c>
      <c r="C9" s="113">
        <f>+'Startup Expenses'!C24</f>
        <v>0</v>
      </c>
      <c r="D9" s="53"/>
      <c r="E9" s="7"/>
      <c r="F9" s="54"/>
      <c r="G9" s="7"/>
      <c r="I9" s="50" t="s">
        <v>289</v>
      </c>
      <c r="J9" s="7"/>
      <c r="K9" s="25">
        <f t="shared" si="0"/>
        <v>0</v>
      </c>
      <c r="L9" s="25">
        <f t="shared" si="0"/>
        <v>0</v>
      </c>
      <c r="M9" s="25">
        <f t="shared" si="0"/>
        <v>0</v>
      </c>
      <c r="N9" s="8"/>
      <c r="AL9" s="51">
        <f>+K9-18980</f>
        <v>-18980</v>
      </c>
    </row>
    <row r="10" spans="1:41">
      <c r="A10" s="9"/>
      <c r="B10" s="52" t="str">
        <f>+'Startup Expenses'!A28</f>
        <v>Initial Production Expenses</v>
      </c>
      <c r="C10" s="113">
        <f>+'Startup Expenses'!E33</f>
        <v>0</v>
      </c>
      <c r="D10" s="53"/>
      <c r="E10" s="7"/>
      <c r="F10" s="54"/>
      <c r="G10" s="7"/>
      <c r="I10" s="50" t="s">
        <v>290</v>
      </c>
      <c r="J10" s="7"/>
      <c r="K10" s="25">
        <f>+AO86</f>
        <v>0</v>
      </c>
      <c r="L10" s="25">
        <f>+AP86</f>
        <v>0</v>
      </c>
      <c r="M10" s="25">
        <f>+AQ86</f>
        <v>0</v>
      </c>
      <c r="N10" s="206" t="s">
        <v>291</v>
      </c>
      <c r="AL10" s="51">
        <f>+K10-44753</f>
        <v>-44753</v>
      </c>
    </row>
    <row r="11" spans="1:41">
      <c r="A11" s="9"/>
      <c r="B11" s="112" t="str">
        <f>+'Startup Expenses'!A37</f>
        <v>Other Expenses</v>
      </c>
      <c r="C11" s="114">
        <f>+'Startup Expenses'!C47</f>
        <v>0</v>
      </c>
      <c r="D11" s="48"/>
      <c r="E11" s="7"/>
      <c r="F11" s="49"/>
      <c r="G11" s="7"/>
      <c r="I11" s="50"/>
      <c r="J11" s="7"/>
      <c r="K11" s="25"/>
      <c r="L11" s="25"/>
      <c r="M11" s="25"/>
      <c r="N11" s="206"/>
      <c r="AL11" s="51"/>
    </row>
    <row r="12" spans="1:41">
      <c r="A12" s="9"/>
      <c r="B12" s="68" t="s">
        <v>292</v>
      </c>
      <c r="C12" s="56">
        <f>SUM(C9:C11)</f>
        <v>0</v>
      </c>
      <c r="D12" s="53"/>
      <c r="E12" s="7"/>
      <c r="F12" s="147"/>
      <c r="G12" s="7"/>
      <c r="I12" s="9"/>
      <c r="N12" s="207"/>
      <c r="AL12" s="43"/>
    </row>
    <row r="13" spans="1:41">
      <c r="A13" s="44" t="s">
        <v>293</v>
      </c>
      <c r="B13" s="7"/>
      <c r="C13" s="56"/>
      <c r="D13" s="53"/>
      <c r="E13" s="7"/>
      <c r="F13" s="59"/>
      <c r="G13" s="7"/>
      <c r="I13" s="50" t="s">
        <v>161</v>
      </c>
      <c r="J13" s="7"/>
      <c r="K13" s="11">
        <f t="shared" ref="K13:M15" si="1">+AO60</f>
        <v>0</v>
      </c>
      <c r="L13" s="11">
        <f t="shared" si="1"/>
        <v>0</v>
      </c>
      <c r="M13" s="11">
        <f t="shared" si="1"/>
        <v>0</v>
      </c>
      <c r="N13" s="60" t="s">
        <v>244</v>
      </c>
      <c r="AL13" s="61">
        <f>+K13-0.64</f>
        <v>-0.64</v>
      </c>
    </row>
    <row r="14" spans="1:41">
      <c r="A14" s="9"/>
      <c r="B14" s="7" t="str">
        <f>+'Start Up Cash'!A7</f>
        <v>Equity Investment</v>
      </c>
      <c r="C14" s="113">
        <f>+'Start Up Cash'!C15</f>
        <v>0</v>
      </c>
      <c r="D14" s="62"/>
      <c r="E14" s="7"/>
      <c r="F14" s="49"/>
      <c r="G14" s="7"/>
      <c r="I14" s="50" t="s">
        <v>245</v>
      </c>
      <c r="J14" s="7"/>
      <c r="K14" s="11">
        <f t="shared" si="1"/>
        <v>0</v>
      </c>
      <c r="L14" s="11">
        <f t="shared" si="1"/>
        <v>0</v>
      </c>
      <c r="M14" s="11">
        <f t="shared" si="1"/>
        <v>0</v>
      </c>
      <c r="N14" s="60" t="s">
        <v>246</v>
      </c>
      <c r="AL14" s="61">
        <f>+K14-0.08</f>
        <v>-0.08</v>
      </c>
    </row>
    <row r="15" spans="1:41">
      <c r="A15" s="9"/>
      <c r="B15" s="7" t="str">
        <f>+'Start Up Cash'!A19</f>
        <v>Loans</v>
      </c>
      <c r="C15" s="113">
        <f>+'Start Up Cash'!C26</f>
        <v>0</v>
      </c>
      <c r="D15" s="7"/>
      <c r="E15" s="7"/>
      <c r="F15" s="8"/>
      <c r="G15" s="7"/>
      <c r="I15" s="50" t="s">
        <v>241</v>
      </c>
      <c r="J15" s="7"/>
      <c r="K15" s="11">
        <f t="shared" si="1"/>
        <v>0</v>
      </c>
      <c r="L15" s="11">
        <f t="shared" si="1"/>
        <v>0</v>
      </c>
      <c r="M15" s="11">
        <f t="shared" si="1"/>
        <v>0</v>
      </c>
      <c r="N15" s="60" t="s">
        <v>242</v>
      </c>
      <c r="AL15" s="61">
        <f>+K15-0.041</f>
        <v>-4.1000000000000002E-2</v>
      </c>
    </row>
    <row r="16" spans="1:41">
      <c r="A16" s="9"/>
      <c r="B16" s="63" t="s">
        <v>53</v>
      </c>
      <c r="C16" s="126" t="e">
        <f>+'Start Up Cash'!D26</f>
        <v>#DIV/0!</v>
      </c>
      <c r="D16" s="7"/>
      <c r="E16" s="7"/>
      <c r="F16" s="8"/>
      <c r="G16" s="7"/>
      <c r="I16" s="50" t="s">
        <v>243</v>
      </c>
      <c r="J16" s="7"/>
      <c r="K16" s="11" t="e">
        <f t="shared" ref="K16:M17" si="2">+AO91</f>
        <v>#DIV/0!</v>
      </c>
      <c r="L16" s="11" t="e">
        <f t="shared" si="2"/>
        <v>#DIV/0!</v>
      </c>
      <c r="M16" s="11" t="e">
        <f t="shared" si="2"/>
        <v>#DIV/0!</v>
      </c>
      <c r="N16" s="60" t="s">
        <v>112</v>
      </c>
      <c r="AL16" s="61" t="e">
        <f>+K16-0.154</f>
        <v>#DIV/0!</v>
      </c>
    </row>
    <row r="17" spans="1:44">
      <c r="A17" s="150"/>
      <c r="B17" s="151"/>
      <c r="C17" s="152"/>
      <c r="D17" s="13"/>
      <c r="E17" s="13"/>
      <c r="F17" s="14"/>
      <c r="G17" s="7"/>
      <c r="I17" s="64" t="s">
        <v>114</v>
      </c>
      <c r="J17" s="13"/>
      <c r="K17" s="65" t="e">
        <f t="shared" si="2"/>
        <v>#DIV/0!</v>
      </c>
      <c r="L17" s="65" t="e">
        <f t="shared" si="2"/>
        <v>#DIV/0!</v>
      </c>
      <c r="M17" s="65" t="e">
        <f t="shared" si="2"/>
        <v>#DIV/0!</v>
      </c>
      <c r="N17" s="66" t="s">
        <v>115</v>
      </c>
      <c r="AL17" s="61" t="e">
        <f>+K17-0.424</f>
        <v>#DIV/0!</v>
      </c>
    </row>
    <row r="18" spans="1:44" ht="5.25" customHeight="1">
      <c r="A18" s="7"/>
      <c r="B18" s="7"/>
      <c r="C18" s="56"/>
      <c r="D18" s="7"/>
      <c r="E18" s="52"/>
      <c r="F18" s="7"/>
      <c r="G18" s="67"/>
      <c r="I18" s="68"/>
      <c r="J18" s="7"/>
      <c r="K18" s="11"/>
      <c r="L18" s="11"/>
      <c r="M18" s="11"/>
      <c r="N18" s="7"/>
    </row>
    <row r="19" spans="1:44" ht="5.25" customHeight="1">
      <c r="A19" s="69"/>
      <c r="B19" s="69"/>
      <c r="C19" s="70"/>
      <c r="D19" s="69"/>
      <c r="E19" s="69"/>
      <c r="F19" s="69"/>
      <c r="G19" s="69"/>
      <c r="H19" s="71"/>
      <c r="I19" s="69"/>
      <c r="J19" s="69"/>
      <c r="K19" s="69"/>
      <c r="L19" s="72"/>
      <c r="M19" s="72"/>
      <c r="N19" s="72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</row>
    <row r="20" spans="1:44" ht="23.25" customHeight="1">
      <c r="C20" s="73">
        <v>1</v>
      </c>
      <c r="D20" s="73">
        <v>2</v>
      </c>
      <c r="E20" s="73">
        <v>3</v>
      </c>
      <c r="F20" s="73">
        <v>4</v>
      </c>
      <c r="G20" s="73">
        <v>5</v>
      </c>
      <c r="H20" s="73">
        <v>6</v>
      </c>
      <c r="I20" s="73">
        <v>7</v>
      </c>
      <c r="J20" s="73">
        <v>8</v>
      </c>
      <c r="K20" s="73">
        <v>9</v>
      </c>
      <c r="L20" s="73">
        <v>10</v>
      </c>
      <c r="M20" s="73">
        <v>11</v>
      </c>
      <c r="N20" s="73">
        <v>12</v>
      </c>
      <c r="O20" s="73">
        <v>13</v>
      </c>
      <c r="P20" s="73">
        <v>14</v>
      </c>
      <c r="Q20" s="73">
        <v>15</v>
      </c>
      <c r="R20" s="73">
        <v>16</v>
      </c>
      <c r="S20" s="73">
        <v>17</v>
      </c>
      <c r="T20" s="73">
        <v>18</v>
      </c>
      <c r="U20" s="73">
        <v>19</v>
      </c>
      <c r="V20" s="73">
        <v>20</v>
      </c>
      <c r="W20" s="73">
        <v>21</v>
      </c>
      <c r="X20" s="73">
        <v>22</v>
      </c>
      <c r="Y20" s="73">
        <v>23</v>
      </c>
      <c r="Z20" s="73">
        <v>24</v>
      </c>
      <c r="AA20" s="73">
        <v>25</v>
      </c>
      <c r="AB20" s="73">
        <v>26</v>
      </c>
      <c r="AC20" s="73">
        <v>27</v>
      </c>
      <c r="AD20" s="73">
        <v>28</v>
      </c>
      <c r="AE20" s="73">
        <v>29</v>
      </c>
      <c r="AF20" s="73">
        <v>30</v>
      </c>
      <c r="AG20" s="73">
        <v>31</v>
      </c>
      <c r="AH20" s="73">
        <v>32</v>
      </c>
      <c r="AI20" s="73">
        <v>33</v>
      </c>
      <c r="AJ20" s="73">
        <v>34</v>
      </c>
      <c r="AK20" s="73">
        <v>35</v>
      </c>
      <c r="AL20" s="73">
        <v>36</v>
      </c>
      <c r="AM20" s="74"/>
      <c r="AN20" s="75"/>
      <c r="AO20" s="76">
        <v>1</v>
      </c>
      <c r="AP20" s="76">
        <v>2</v>
      </c>
      <c r="AQ20" s="76">
        <v>3</v>
      </c>
      <c r="AR20" s="74"/>
    </row>
    <row r="21" spans="1:44" ht="20.25" customHeight="1">
      <c r="A21" s="77" t="s">
        <v>116</v>
      </c>
      <c r="AN21" s="78"/>
    </row>
    <row r="22" spans="1:44">
      <c r="A22" s="193" t="s">
        <v>81</v>
      </c>
      <c r="AN22" s="78"/>
    </row>
    <row r="23" spans="1:44">
      <c r="B23" t="str">
        <f>+'Start Up Cash'!A7</f>
        <v>Equity Investment</v>
      </c>
      <c r="C23" s="23">
        <f>+C14</f>
        <v>0</v>
      </c>
      <c r="AN23" s="78"/>
      <c r="AO23" s="23">
        <f>SUM(C23:N23)</f>
        <v>0</v>
      </c>
      <c r="AP23" s="23">
        <f>SUM(O23:Z23)</f>
        <v>0</v>
      </c>
      <c r="AQ23" s="23">
        <f>SUM(AA23:AL23)</f>
        <v>0</v>
      </c>
    </row>
    <row r="24" spans="1:44">
      <c r="B24" t="str">
        <f>+'Start Up Cash'!A19</f>
        <v>Loans</v>
      </c>
      <c r="C24" s="23">
        <f>+C15</f>
        <v>0</v>
      </c>
      <c r="AN24" s="78"/>
      <c r="AO24" s="23">
        <f>SUM(C24:N24)</f>
        <v>0</v>
      </c>
      <c r="AP24" s="23">
        <f>SUM(O24:Z24)</f>
        <v>0</v>
      </c>
      <c r="AQ24" s="23">
        <f>SUM(AA24:AL24)</f>
        <v>0</v>
      </c>
    </row>
    <row r="25" spans="1:44">
      <c r="B25" t="s">
        <v>117</v>
      </c>
      <c r="C25" s="23">
        <f>+'Sales&amp;CostofGoodsSold'!AO157</f>
        <v>0</v>
      </c>
      <c r="D25" s="23">
        <f>+'Sales&amp;CostofGoodsSold'!AP157</f>
        <v>0</v>
      </c>
      <c r="E25" s="23">
        <f>+'Sales&amp;CostofGoodsSold'!AQ157</f>
        <v>0</v>
      </c>
      <c r="F25" s="23">
        <f>+'Sales&amp;CostofGoodsSold'!AR157</f>
        <v>0</v>
      </c>
      <c r="G25" s="23">
        <f>+'Sales&amp;CostofGoodsSold'!AS157</f>
        <v>0</v>
      </c>
      <c r="H25" s="23">
        <f>+'Sales&amp;CostofGoodsSold'!AT157</f>
        <v>0</v>
      </c>
      <c r="I25" s="23">
        <f>+'Sales&amp;CostofGoodsSold'!AU157</f>
        <v>0</v>
      </c>
      <c r="J25" s="23">
        <f>+'Sales&amp;CostofGoodsSold'!AV157</f>
        <v>0</v>
      </c>
      <c r="K25" s="23">
        <f>+'Sales&amp;CostofGoodsSold'!AW157</f>
        <v>0</v>
      </c>
      <c r="L25" s="23">
        <f>+'Sales&amp;CostofGoodsSold'!AX157</f>
        <v>0</v>
      </c>
      <c r="M25" s="23">
        <f>+'Sales&amp;CostofGoodsSold'!AY157</f>
        <v>0</v>
      </c>
      <c r="N25" s="23">
        <f>+'Sales&amp;CostofGoodsSold'!AZ157</f>
        <v>0</v>
      </c>
      <c r="O25" s="23">
        <f>+'Sales&amp;CostofGoodsSold'!BA157</f>
        <v>0</v>
      </c>
      <c r="P25" s="23">
        <f>+'Sales&amp;CostofGoodsSold'!BB157</f>
        <v>0</v>
      </c>
      <c r="Q25" s="23">
        <f>+'Sales&amp;CostofGoodsSold'!BC157</f>
        <v>0</v>
      </c>
      <c r="R25" s="23">
        <f>+'Sales&amp;CostofGoodsSold'!BD157</f>
        <v>0</v>
      </c>
      <c r="S25" s="23">
        <f>+'Sales&amp;CostofGoodsSold'!BE157</f>
        <v>0</v>
      </c>
      <c r="T25" s="23">
        <f>+'Sales&amp;CostofGoodsSold'!BF157</f>
        <v>0</v>
      </c>
      <c r="U25" s="23">
        <f>+'Sales&amp;CostofGoodsSold'!BG157</f>
        <v>0</v>
      </c>
      <c r="V25" s="23">
        <f>+'Sales&amp;CostofGoodsSold'!BH157</f>
        <v>0</v>
      </c>
      <c r="W25" s="23">
        <f>+'Sales&amp;CostofGoodsSold'!BI157</f>
        <v>0</v>
      </c>
      <c r="X25" s="23">
        <f>+'Sales&amp;CostofGoodsSold'!BJ157</f>
        <v>0</v>
      </c>
      <c r="Y25" s="23">
        <f>+'Sales&amp;CostofGoodsSold'!BK157</f>
        <v>0</v>
      </c>
      <c r="Z25" s="23">
        <f>+'Sales&amp;CostofGoodsSold'!BL157</f>
        <v>0</v>
      </c>
      <c r="AA25" s="23">
        <f>+'Sales&amp;CostofGoodsSold'!BM157</f>
        <v>0</v>
      </c>
      <c r="AB25" s="23">
        <f>+'Sales&amp;CostofGoodsSold'!BN157</f>
        <v>0</v>
      </c>
      <c r="AC25" s="23">
        <f>+'Sales&amp;CostofGoodsSold'!BO157</f>
        <v>0</v>
      </c>
      <c r="AD25" s="23">
        <f>+'Sales&amp;CostofGoodsSold'!BP157</f>
        <v>0</v>
      </c>
      <c r="AE25" s="23">
        <f>+'Sales&amp;CostofGoodsSold'!BQ157</f>
        <v>0</v>
      </c>
      <c r="AF25" s="23">
        <f>+'Sales&amp;CostofGoodsSold'!BR157</f>
        <v>0</v>
      </c>
      <c r="AG25" s="23">
        <f>+'Sales&amp;CostofGoodsSold'!BS157</f>
        <v>0</v>
      </c>
      <c r="AH25" s="23">
        <f>+'Sales&amp;CostofGoodsSold'!BT157</f>
        <v>0</v>
      </c>
      <c r="AI25" s="23">
        <f>+'Sales&amp;CostofGoodsSold'!BU157</f>
        <v>0</v>
      </c>
      <c r="AJ25" s="23">
        <f>+'Sales&amp;CostofGoodsSold'!BV157</f>
        <v>0</v>
      </c>
      <c r="AK25" s="23">
        <f>+'Sales&amp;CostofGoodsSold'!BW157</f>
        <v>0</v>
      </c>
      <c r="AL25" s="23">
        <f>+'Sales&amp;CostofGoodsSold'!BX157</f>
        <v>0</v>
      </c>
      <c r="AM25" s="23"/>
      <c r="AN25" s="81"/>
      <c r="AO25" s="23">
        <f>SUM(C25:N25)</f>
        <v>0</v>
      </c>
      <c r="AP25" s="23">
        <f>SUM(O25:Z25)</f>
        <v>0</v>
      </c>
      <c r="AQ25" s="23">
        <f>SUM(AA25:AL25)</f>
        <v>0</v>
      </c>
      <c r="AR25" s="23"/>
    </row>
    <row r="26" spans="1:44">
      <c r="B26" t="s">
        <v>118</v>
      </c>
      <c r="C26" s="24">
        <f t="shared" ref="C26:AL26" si="3">SUM(C23:C25)</f>
        <v>0</v>
      </c>
      <c r="D26" s="24">
        <f t="shared" si="3"/>
        <v>0</v>
      </c>
      <c r="E26" s="24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4">
        <f t="shared" si="3"/>
        <v>0</v>
      </c>
      <c r="J26" s="24">
        <f t="shared" si="3"/>
        <v>0</v>
      </c>
      <c r="K26" s="24">
        <f t="shared" si="3"/>
        <v>0</v>
      </c>
      <c r="L26" s="24">
        <f t="shared" si="3"/>
        <v>0</v>
      </c>
      <c r="M26" s="24">
        <f t="shared" si="3"/>
        <v>0</v>
      </c>
      <c r="N26" s="24">
        <f t="shared" si="3"/>
        <v>0</v>
      </c>
      <c r="O26" s="24">
        <f t="shared" si="3"/>
        <v>0</v>
      </c>
      <c r="P26" s="24">
        <f t="shared" si="3"/>
        <v>0</v>
      </c>
      <c r="Q26" s="24">
        <f t="shared" si="3"/>
        <v>0</v>
      </c>
      <c r="R26" s="24">
        <f t="shared" si="3"/>
        <v>0</v>
      </c>
      <c r="S26" s="24">
        <f t="shared" si="3"/>
        <v>0</v>
      </c>
      <c r="T26" s="24">
        <f t="shared" si="3"/>
        <v>0</v>
      </c>
      <c r="U26" s="24">
        <f t="shared" si="3"/>
        <v>0</v>
      </c>
      <c r="V26" s="24">
        <f t="shared" si="3"/>
        <v>0</v>
      </c>
      <c r="W26" s="24">
        <f t="shared" si="3"/>
        <v>0</v>
      </c>
      <c r="X26" s="24">
        <f t="shared" si="3"/>
        <v>0</v>
      </c>
      <c r="Y26" s="24">
        <f t="shared" si="3"/>
        <v>0</v>
      </c>
      <c r="Z26" s="24">
        <f t="shared" si="3"/>
        <v>0</v>
      </c>
      <c r="AA26" s="24">
        <f t="shared" si="3"/>
        <v>0</v>
      </c>
      <c r="AB26" s="24">
        <f t="shared" si="3"/>
        <v>0</v>
      </c>
      <c r="AC26" s="24">
        <f t="shared" si="3"/>
        <v>0</v>
      </c>
      <c r="AD26" s="24">
        <f t="shared" si="3"/>
        <v>0</v>
      </c>
      <c r="AE26" s="24">
        <f t="shared" si="3"/>
        <v>0</v>
      </c>
      <c r="AF26" s="24">
        <f t="shared" si="3"/>
        <v>0</v>
      </c>
      <c r="AG26" s="24">
        <f t="shared" si="3"/>
        <v>0</v>
      </c>
      <c r="AH26" s="24">
        <f t="shared" si="3"/>
        <v>0</v>
      </c>
      <c r="AI26" s="24">
        <f t="shared" si="3"/>
        <v>0</v>
      </c>
      <c r="AJ26" s="24">
        <f t="shared" si="3"/>
        <v>0</v>
      </c>
      <c r="AK26" s="24">
        <f t="shared" si="3"/>
        <v>0</v>
      </c>
      <c r="AL26" s="24">
        <f t="shared" si="3"/>
        <v>0</v>
      </c>
      <c r="AM26" s="24"/>
      <c r="AN26" s="82"/>
      <c r="AO26" s="24">
        <f>SUM(AO23:AO25)</f>
        <v>0</v>
      </c>
      <c r="AP26" s="24">
        <f>SUM(AP23:AP25)</f>
        <v>0</v>
      </c>
      <c r="AQ26" s="24">
        <f>SUM(AQ23:AQ25)</f>
        <v>0</v>
      </c>
      <c r="AR26" s="24"/>
    </row>
    <row r="27" spans="1:44" ht="21" customHeight="1">
      <c r="A27" s="193" t="s">
        <v>82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81"/>
      <c r="AO27" s="23"/>
      <c r="AP27" s="23"/>
      <c r="AQ27" s="23"/>
      <c r="AR27" s="23"/>
    </row>
    <row r="28" spans="1:44">
      <c r="B28" t="s">
        <v>119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81"/>
      <c r="AO28" s="23"/>
      <c r="AP28" s="23"/>
      <c r="AQ28" s="23"/>
      <c r="AR28" s="23"/>
    </row>
    <row r="29" spans="1:44">
      <c r="B29" s="83" t="str">
        <f>+B9</f>
        <v>Asset Purchases</v>
      </c>
      <c r="C29" s="23">
        <f>+'Startup Expenses'!C24</f>
        <v>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81"/>
      <c r="AO29" s="23">
        <f>SUM(C29:N29)</f>
        <v>0</v>
      </c>
      <c r="AP29" s="23">
        <f>SUM(O29:Z29)</f>
        <v>0</v>
      </c>
      <c r="AQ29" s="23">
        <f>SUM(AA29:AL29)</f>
        <v>0</v>
      </c>
      <c r="AR29" s="23"/>
    </row>
    <row r="30" spans="1:44">
      <c r="B30" s="83" t="str">
        <f>+B10</f>
        <v>Initial Production Expenses</v>
      </c>
      <c r="C30" s="23">
        <f>+'Startup Expenses'!E33</f>
        <v>0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81"/>
      <c r="AO30" s="23">
        <f>SUM(C30:N30)</f>
        <v>0</v>
      </c>
      <c r="AP30" s="23">
        <f>SUM(O30:Z30)</f>
        <v>0</v>
      </c>
      <c r="AQ30" s="23">
        <f>SUM(AA30:AL30)</f>
        <v>0</v>
      </c>
      <c r="AR30" s="23"/>
    </row>
    <row r="31" spans="1:44">
      <c r="B31" s="83" t="s">
        <v>13</v>
      </c>
      <c r="C31" s="23">
        <f>+'Startup Expenses'!C47</f>
        <v>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81"/>
      <c r="AO31" s="23">
        <f>SUM(C31:N31)</f>
        <v>0</v>
      </c>
      <c r="AP31" s="23">
        <f>SUM(O31:Z31)</f>
        <v>0</v>
      </c>
      <c r="AQ31" s="23">
        <f>SUM(AA31:AL31)</f>
        <v>0</v>
      </c>
      <c r="AR31" s="23"/>
    </row>
    <row r="32" spans="1:44" ht="19.5" customHeight="1">
      <c r="B32" s="192" t="s">
        <v>80</v>
      </c>
      <c r="C32" s="23">
        <f>+'Sales&amp;CostofGoodsSold'!AO154</f>
        <v>0</v>
      </c>
      <c r="D32" s="23">
        <f>+'Sales&amp;CostofGoodsSold'!AP154</f>
        <v>0</v>
      </c>
      <c r="E32" s="23">
        <f>+'Sales&amp;CostofGoodsSold'!AQ154</f>
        <v>0</v>
      </c>
      <c r="F32" s="23">
        <f>+'Sales&amp;CostofGoodsSold'!AR154</f>
        <v>0</v>
      </c>
      <c r="G32" s="23">
        <f>+'Sales&amp;CostofGoodsSold'!AS154</f>
        <v>0</v>
      </c>
      <c r="H32" s="23">
        <f>+'Sales&amp;CostofGoodsSold'!AT154</f>
        <v>0</v>
      </c>
      <c r="I32" s="23">
        <f>+'Sales&amp;CostofGoodsSold'!AU154</f>
        <v>0</v>
      </c>
      <c r="J32" s="23">
        <f>+'Sales&amp;CostofGoodsSold'!AV154</f>
        <v>0</v>
      </c>
      <c r="K32" s="23">
        <f>+'Sales&amp;CostofGoodsSold'!AW154</f>
        <v>0</v>
      </c>
      <c r="L32" s="23">
        <f>+'Sales&amp;CostofGoodsSold'!AX154</f>
        <v>0</v>
      </c>
      <c r="M32" s="23">
        <f>+'Sales&amp;CostofGoodsSold'!AY154</f>
        <v>0</v>
      </c>
      <c r="N32" s="23">
        <f>+'Sales&amp;CostofGoodsSold'!AZ154</f>
        <v>0</v>
      </c>
      <c r="O32" s="23">
        <f>+'Sales&amp;CostofGoodsSold'!BA154</f>
        <v>0</v>
      </c>
      <c r="P32" s="23">
        <f>+'Sales&amp;CostofGoodsSold'!BB154</f>
        <v>0</v>
      </c>
      <c r="Q32" s="23">
        <f>+'Sales&amp;CostofGoodsSold'!BC154</f>
        <v>0</v>
      </c>
      <c r="R32" s="23">
        <f>+'Sales&amp;CostofGoodsSold'!BD154</f>
        <v>0</v>
      </c>
      <c r="S32" s="23">
        <f>+'Sales&amp;CostofGoodsSold'!BE154</f>
        <v>0</v>
      </c>
      <c r="T32" s="23">
        <f>+'Sales&amp;CostofGoodsSold'!BF154</f>
        <v>0</v>
      </c>
      <c r="U32" s="23">
        <f>+'Sales&amp;CostofGoodsSold'!BG154</f>
        <v>0</v>
      </c>
      <c r="V32" s="23">
        <f>+'Sales&amp;CostofGoodsSold'!BH154</f>
        <v>0</v>
      </c>
      <c r="W32" s="23">
        <f>+'Sales&amp;CostofGoodsSold'!BI154</f>
        <v>0</v>
      </c>
      <c r="X32" s="23">
        <f>+'Sales&amp;CostofGoodsSold'!BJ154</f>
        <v>0</v>
      </c>
      <c r="Y32" s="23">
        <f>+'Sales&amp;CostofGoodsSold'!BK154</f>
        <v>0</v>
      </c>
      <c r="Z32" s="23">
        <f>+'Sales&amp;CostofGoodsSold'!BL154</f>
        <v>0</v>
      </c>
      <c r="AA32" s="23">
        <f>+'Sales&amp;CostofGoodsSold'!BM154</f>
        <v>0</v>
      </c>
      <c r="AB32" s="23">
        <f>+'Sales&amp;CostofGoodsSold'!BN154</f>
        <v>0</v>
      </c>
      <c r="AC32" s="23">
        <f>+'Sales&amp;CostofGoodsSold'!BO154</f>
        <v>0</v>
      </c>
      <c r="AD32" s="23">
        <f>+'Sales&amp;CostofGoodsSold'!BP154</f>
        <v>0</v>
      </c>
      <c r="AE32" s="23">
        <f>+'Sales&amp;CostofGoodsSold'!BQ154</f>
        <v>0</v>
      </c>
      <c r="AF32" s="23">
        <f>+'Sales&amp;CostofGoodsSold'!BR154</f>
        <v>0</v>
      </c>
      <c r="AG32" s="23">
        <f>+'Sales&amp;CostofGoodsSold'!BS154</f>
        <v>0</v>
      </c>
      <c r="AH32" s="23">
        <f>+'Sales&amp;CostofGoodsSold'!BT154</f>
        <v>0</v>
      </c>
      <c r="AI32" s="23">
        <f>+'Sales&amp;CostofGoodsSold'!BU154</f>
        <v>0</v>
      </c>
      <c r="AJ32" s="23">
        <f>+'Sales&amp;CostofGoodsSold'!BV154</f>
        <v>0</v>
      </c>
      <c r="AK32" s="23">
        <f>+'Sales&amp;CostofGoodsSold'!BW154</f>
        <v>0</v>
      </c>
      <c r="AL32" s="23">
        <f>+'Sales&amp;CostofGoodsSold'!BX154</f>
        <v>0</v>
      </c>
      <c r="AM32" s="23"/>
      <c r="AN32" s="81"/>
      <c r="AO32" s="23">
        <f t="shared" ref="AO32:AO33" si="4">SUM(C32:N32)</f>
        <v>0</v>
      </c>
      <c r="AP32" s="23">
        <f t="shared" ref="AP32:AP33" si="5">SUM(O32:Z32)</f>
        <v>0</v>
      </c>
      <c r="AQ32" s="23">
        <f t="shared" ref="AQ32:AQ33" si="6">SUM(AA32:AL32)</f>
        <v>0</v>
      </c>
      <c r="AR32" s="23"/>
    </row>
    <row r="33" spans="1:44" ht="19.5" customHeight="1">
      <c r="B33" s="87" t="s">
        <v>100</v>
      </c>
      <c r="C33" s="23">
        <f>+'Monthly Expenses'!C28</f>
        <v>0</v>
      </c>
      <c r="D33" s="23">
        <f>+'Monthly Expenses'!D28</f>
        <v>0</v>
      </c>
      <c r="E33" s="23">
        <f>+'Monthly Expenses'!E28</f>
        <v>0</v>
      </c>
      <c r="F33" s="23">
        <f>+'Monthly Expenses'!F28</f>
        <v>0</v>
      </c>
      <c r="G33" s="23">
        <f>+'Monthly Expenses'!G28</f>
        <v>0</v>
      </c>
      <c r="H33" s="23">
        <f>+'Monthly Expenses'!H28</f>
        <v>0</v>
      </c>
      <c r="I33" s="23">
        <f>+'Monthly Expenses'!I28</f>
        <v>0</v>
      </c>
      <c r="J33" s="23">
        <f>+'Monthly Expenses'!J28</f>
        <v>0</v>
      </c>
      <c r="K33" s="23">
        <f>+'Monthly Expenses'!K28</f>
        <v>0</v>
      </c>
      <c r="L33" s="23">
        <f>+'Monthly Expenses'!L28</f>
        <v>0</v>
      </c>
      <c r="M33" s="23">
        <f>+'Monthly Expenses'!M28</f>
        <v>0</v>
      </c>
      <c r="N33" s="23">
        <f>+'Monthly Expenses'!N28</f>
        <v>0</v>
      </c>
      <c r="O33" s="23">
        <f>+'Monthly Expenses'!O28</f>
        <v>0</v>
      </c>
      <c r="P33" s="23">
        <f>+'Monthly Expenses'!P28</f>
        <v>0</v>
      </c>
      <c r="Q33" s="23">
        <f>+'Monthly Expenses'!Q28</f>
        <v>0</v>
      </c>
      <c r="R33" s="23">
        <f>+'Monthly Expenses'!R28</f>
        <v>0</v>
      </c>
      <c r="S33" s="23">
        <f>+'Monthly Expenses'!S28</f>
        <v>0</v>
      </c>
      <c r="T33" s="23">
        <f>+'Monthly Expenses'!T28</f>
        <v>0</v>
      </c>
      <c r="U33" s="23">
        <f>+'Monthly Expenses'!U28</f>
        <v>0</v>
      </c>
      <c r="V33" s="23">
        <f>+'Monthly Expenses'!V28</f>
        <v>0</v>
      </c>
      <c r="W33" s="23">
        <f>+'Monthly Expenses'!W28</f>
        <v>0</v>
      </c>
      <c r="X33" s="23">
        <f>+'Monthly Expenses'!X28</f>
        <v>0</v>
      </c>
      <c r="Y33" s="23">
        <f>+'Monthly Expenses'!Y28</f>
        <v>0</v>
      </c>
      <c r="Z33" s="23">
        <f>+'Monthly Expenses'!Z28</f>
        <v>0</v>
      </c>
      <c r="AA33" s="23">
        <f>+'Monthly Expenses'!AA28</f>
        <v>0</v>
      </c>
      <c r="AB33" s="23">
        <f>+'Monthly Expenses'!AB28</f>
        <v>0</v>
      </c>
      <c r="AC33" s="23">
        <f>+'Monthly Expenses'!AC28</f>
        <v>0</v>
      </c>
      <c r="AD33" s="23">
        <f>+'Monthly Expenses'!AD28</f>
        <v>0</v>
      </c>
      <c r="AE33" s="23">
        <f>+'Monthly Expenses'!AE28</f>
        <v>0</v>
      </c>
      <c r="AF33" s="23">
        <f>+'Monthly Expenses'!AF28</f>
        <v>0</v>
      </c>
      <c r="AG33" s="23">
        <f>+'Monthly Expenses'!AG28</f>
        <v>0</v>
      </c>
      <c r="AH33" s="23">
        <f>+'Monthly Expenses'!AH28</f>
        <v>0</v>
      </c>
      <c r="AI33" s="23">
        <f>+'Monthly Expenses'!AI28</f>
        <v>0</v>
      </c>
      <c r="AJ33" s="23">
        <f>+'Monthly Expenses'!AJ28</f>
        <v>0</v>
      </c>
      <c r="AK33" s="23">
        <f>+'Monthly Expenses'!AK28</f>
        <v>0</v>
      </c>
      <c r="AL33" s="23">
        <f>+'Monthly Expenses'!AL28</f>
        <v>0</v>
      </c>
      <c r="AM33" s="23"/>
      <c r="AN33" s="81"/>
      <c r="AO33" s="23">
        <f t="shared" si="4"/>
        <v>0</v>
      </c>
      <c r="AP33" s="23">
        <f t="shared" si="5"/>
        <v>0</v>
      </c>
      <c r="AQ33" s="23">
        <f t="shared" si="6"/>
        <v>0</v>
      </c>
      <c r="AR33" s="23"/>
    </row>
    <row r="34" spans="1:44" ht="19.5" customHeight="1">
      <c r="B34" s="162" t="s">
        <v>101</v>
      </c>
      <c r="C34" s="84"/>
      <c r="D34" s="84"/>
      <c r="E34" s="84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81"/>
      <c r="AO34" s="23">
        <f>SUM(C34:N34)</f>
        <v>0</v>
      </c>
      <c r="AP34" s="23">
        <f>SUM(O34:Z34)</f>
        <v>0</v>
      </c>
      <c r="AQ34" s="23">
        <f>SUM(AA34:AL34)</f>
        <v>0</v>
      </c>
      <c r="AR34" s="23"/>
    </row>
    <row r="35" spans="1:44">
      <c r="B35" s="83" t="s">
        <v>239</v>
      </c>
      <c r="C35" s="23">
        <f>+'Monthly Expenses'!C33</f>
        <v>0</v>
      </c>
      <c r="D35" s="23">
        <f>+'Monthly Expenses'!D33</f>
        <v>0</v>
      </c>
      <c r="E35" s="23">
        <f>+'Monthly Expenses'!E33</f>
        <v>0</v>
      </c>
      <c r="F35" s="23">
        <f>+'Monthly Expenses'!F33</f>
        <v>0</v>
      </c>
      <c r="G35" s="23">
        <f>+'Monthly Expenses'!G33</f>
        <v>0</v>
      </c>
      <c r="H35" s="23">
        <f>+'Monthly Expenses'!H33</f>
        <v>0</v>
      </c>
      <c r="I35" s="23">
        <f>+'Monthly Expenses'!I33</f>
        <v>0</v>
      </c>
      <c r="J35" s="23">
        <f>+'Monthly Expenses'!J33</f>
        <v>0</v>
      </c>
      <c r="K35" s="23">
        <f>+'Monthly Expenses'!K33</f>
        <v>0</v>
      </c>
      <c r="L35" s="23">
        <f>+'Monthly Expenses'!L33</f>
        <v>0</v>
      </c>
      <c r="M35" s="23">
        <f>+'Monthly Expenses'!M33</f>
        <v>0</v>
      </c>
      <c r="N35" s="23">
        <f>+'Monthly Expenses'!N33</f>
        <v>0</v>
      </c>
      <c r="O35" s="23">
        <f>+'Monthly Expenses'!O33</f>
        <v>0</v>
      </c>
      <c r="P35" s="23">
        <f>+'Monthly Expenses'!P33</f>
        <v>0</v>
      </c>
      <c r="Q35" s="23">
        <f>+'Monthly Expenses'!Q33</f>
        <v>0</v>
      </c>
      <c r="R35" s="23">
        <f>+'Monthly Expenses'!R33</f>
        <v>0</v>
      </c>
      <c r="S35" s="23">
        <f>+'Monthly Expenses'!S33</f>
        <v>0</v>
      </c>
      <c r="T35" s="23">
        <f>+'Monthly Expenses'!T33</f>
        <v>0</v>
      </c>
      <c r="U35" s="23">
        <f>+'Monthly Expenses'!U33</f>
        <v>0</v>
      </c>
      <c r="V35" s="23">
        <f>+'Monthly Expenses'!V33</f>
        <v>0</v>
      </c>
      <c r="W35" s="23">
        <f>+'Monthly Expenses'!W33</f>
        <v>0</v>
      </c>
      <c r="X35" s="23">
        <f>+'Monthly Expenses'!X33</f>
        <v>0</v>
      </c>
      <c r="Y35" s="23">
        <f>+'Monthly Expenses'!Y33</f>
        <v>0</v>
      </c>
      <c r="Z35" s="23">
        <f>+'Monthly Expenses'!Z33</f>
        <v>0</v>
      </c>
      <c r="AA35" s="23">
        <f>+'Monthly Expenses'!AA33</f>
        <v>0</v>
      </c>
      <c r="AB35" s="23">
        <f>+'Monthly Expenses'!AB33</f>
        <v>0</v>
      </c>
      <c r="AC35" s="23">
        <f>+'Monthly Expenses'!AC33</f>
        <v>0</v>
      </c>
      <c r="AD35" s="23">
        <f>+'Monthly Expenses'!AD33</f>
        <v>0</v>
      </c>
      <c r="AE35" s="23">
        <f>+'Monthly Expenses'!AE33</f>
        <v>0</v>
      </c>
      <c r="AF35" s="23">
        <f>+'Monthly Expenses'!AF33</f>
        <v>0</v>
      </c>
      <c r="AG35" s="23">
        <f>+'Monthly Expenses'!AG33</f>
        <v>0</v>
      </c>
      <c r="AH35" s="23">
        <f>+'Monthly Expenses'!AH33</f>
        <v>0</v>
      </c>
      <c r="AI35" s="23">
        <f>+'Monthly Expenses'!AI33</f>
        <v>0</v>
      </c>
      <c r="AJ35" s="23">
        <f>+'Monthly Expenses'!AJ33</f>
        <v>0</v>
      </c>
      <c r="AK35" s="23">
        <f>+'Monthly Expenses'!AK33</f>
        <v>0</v>
      </c>
      <c r="AL35" s="23">
        <f>+'Monthly Expenses'!AL33</f>
        <v>0</v>
      </c>
      <c r="AM35" s="23"/>
      <c r="AN35" s="81"/>
      <c r="AO35" s="23"/>
      <c r="AP35" s="23"/>
      <c r="AQ35" s="23"/>
      <c r="AR35" s="23"/>
    </row>
    <row r="36" spans="1:44">
      <c r="B36" s="83" t="s">
        <v>238</v>
      </c>
      <c r="C36" s="23">
        <f>+'Monthly Expenses'!C34</f>
        <v>0</v>
      </c>
      <c r="D36" s="23">
        <f>+'Monthly Expenses'!D34</f>
        <v>0</v>
      </c>
      <c r="E36" s="23">
        <f>+'Monthly Expenses'!E34</f>
        <v>0</v>
      </c>
      <c r="F36" s="23">
        <f>+'Monthly Expenses'!F34</f>
        <v>0</v>
      </c>
      <c r="G36" s="23">
        <f>+'Monthly Expenses'!G34</f>
        <v>0</v>
      </c>
      <c r="H36" s="23">
        <f>+'Monthly Expenses'!H34</f>
        <v>0</v>
      </c>
      <c r="I36" s="23">
        <f>+'Monthly Expenses'!I34</f>
        <v>0</v>
      </c>
      <c r="J36" s="23">
        <f>+'Monthly Expenses'!J34</f>
        <v>0</v>
      </c>
      <c r="K36" s="23">
        <f>+'Monthly Expenses'!K34</f>
        <v>0</v>
      </c>
      <c r="L36" s="23">
        <f>+'Monthly Expenses'!L34</f>
        <v>0</v>
      </c>
      <c r="M36" s="23">
        <f>+'Monthly Expenses'!M34</f>
        <v>0</v>
      </c>
      <c r="N36" s="23">
        <f>+'Monthly Expenses'!N34</f>
        <v>0</v>
      </c>
      <c r="O36" s="23">
        <f>+'Monthly Expenses'!O34</f>
        <v>0</v>
      </c>
      <c r="P36" s="23">
        <f>+'Monthly Expenses'!P34</f>
        <v>0</v>
      </c>
      <c r="Q36" s="23">
        <f>+'Monthly Expenses'!Q34</f>
        <v>0</v>
      </c>
      <c r="R36" s="23">
        <f>+'Monthly Expenses'!R34</f>
        <v>0</v>
      </c>
      <c r="S36" s="23">
        <f>+'Monthly Expenses'!S34</f>
        <v>0</v>
      </c>
      <c r="T36" s="23">
        <f>+'Monthly Expenses'!T34</f>
        <v>0</v>
      </c>
      <c r="U36" s="23">
        <f>+'Monthly Expenses'!U34</f>
        <v>0</v>
      </c>
      <c r="V36" s="23">
        <f>+'Monthly Expenses'!V34</f>
        <v>0</v>
      </c>
      <c r="W36" s="23">
        <f>+'Monthly Expenses'!W34</f>
        <v>0</v>
      </c>
      <c r="X36" s="23">
        <f>+'Monthly Expenses'!X34</f>
        <v>0</v>
      </c>
      <c r="Y36" s="23">
        <f>+'Monthly Expenses'!Y34</f>
        <v>0</v>
      </c>
      <c r="Z36" s="23">
        <f>+'Monthly Expenses'!Z34</f>
        <v>0</v>
      </c>
      <c r="AA36" s="23">
        <f>+'Monthly Expenses'!AA34</f>
        <v>0</v>
      </c>
      <c r="AB36" s="23">
        <f>+'Monthly Expenses'!AB34</f>
        <v>0</v>
      </c>
      <c r="AC36" s="23">
        <f>+'Monthly Expenses'!AC34</f>
        <v>0</v>
      </c>
      <c r="AD36" s="23">
        <f>+'Monthly Expenses'!AD34</f>
        <v>0</v>
      </c>
      <c r="AE36" s="23">
        <f>+'Monthly Expenses'!AE34</f>
        <v>0</v>
      </c>
      <c r="AF36" s="23">
        <f>+'Monthly Expenses'!AF34</f>
        <v>0</v>
      </c>
      <c r="AG36" s="23">
        <f>+'Monthly Expenses'!AG34</f>
        <v>0</v>
      </c>
      <c r="AH36" s="23">
        <f>+'Monthly Expenses'!AH34</f>
        <v>0</v>
      </c>
      <c r="AI36" s="23">
        <f>+'Monthly Expenses'!AI34</f>
        <v>0</v>
      </c>
      <c r="AJ36" s="23">
        <f>+'Monthly Expenses'!AJ34</f>
        <v>0</v>
      </c>
      <c r="AK36" s="23">
        <f>+'Monthly Expenses'!AK34</f>
        <v>0</v>
      </c>
      <c r="AL36" s="23">
        <f>+'Monthly Expenses'!AL34</f>
        <v>0</v>
      </c>
      <c r="AM36" s="23"/>
      <c r="AN36" s="81"/>
      <c r="AO36" s="23">
        <f>SUM(C36:N36)</f>
        <v>0</v>
      </c>
      <c r="AP36" s="23">
        <f>SUM(O36:Z36)</f>
        <v>0</v>
      </c>
      <c r="AQ36" s="23">
        <f>SUM(AA36:AL36)</f>
        <v>0</v>
      </c>
      <c r="AR36" s="23"/>
    </row>
    <row r="37" spans="1:44" ht="19.5" customHeight="1">
      <c r="B37" s="87" t="s">
        <v>16</v>
      </c>
      <c r="C37" s="23">
        <f>+'Monthly Expenses'!C39+'Monthly Expenses'!C38</f>
        <v>0</v>
      </c>
      <c r="D37" s="23">
        <f>+'Monthly Expenses'!D39+'Monthly Expenses'!D38</f>
        <v>0</v>
      </c>
      <c r="E37" s="23">
        <f>+'Monthly Expenses'!E39+'Monthly Expenses'!E38</f>
        <v>0</v>
      </c>
      <c r="F37" s="23">
        <f>+'Monthly Expenses'!F39+'Monthly Expenses'!F38</f>
        <v>0</v>
      </c>
      <c r="G37" s="23">
        <f>+'Monthly Expenses'!G39+'Monthly Expenses'!G38</f>
        <v>0</v>
      </c>
      <c r="H37" s="23">
        <f>+'Monthly Expenses'!H39+'Monthly Expenses'!H38</f>
        <v>0</v>
      </c>
      <c r="I37" s="23">
        <f>+'Monthly Expenses'!I39+'Monthly Expenses'!I38</f>
        <v>0</v>
      </c>
      <c r="J37" s="23">
        <f>+'Monthly Expenses'!J39+'Monthly Expenses'!J38</f>
        <v>0</v>
      </c>
      <c r="K37" s="23">
        <f>+'Monthly Expenses'!K39+'Monthly Expenses'!K38</f>
        <v>0</v>
      </c>
      <c r="L37" s="23">
        <f>+'Monthly Expenses'!L39+'Monthly Expenses'!L38</f>
        <v>0</v>
      </c>
      <c r="M37" s="23">
        <f>+'Monthly Expenses'!M39+'Monthly Expenses'!M38</f>
        <v>0</v>
      </c>
      <c r="N37" s="23">
        <f>+'Monthly Expenses'!N39+'Monthly Expenses'!N38</f>
        <v>0</v>
      </c>
      <c r="O37" s="23">
        <f>+'Monthly Expenses'!O39+'Monthly Expenses'!O38</f>
        <v>0</v>
      </c>
      <c r="P37" s="23">
        <f>+'Monthly Expenses'!P39+'Monthly Expenses'!P38</f>
        <v>0</v>
      </c>
      <c r="Q37" s="23">
        <f>+'Monthly Expenses'!Q39+'Monthly Expenses'!Q38</f>
        <v>0</v>
      </c>
      <c r="R37" s="23">
        <f>+'Monthly Expenses'!R39+'Monthly Expenses'!R38</f>
        <v>0</v>
      </c>
      <c r="S37" s="23">
        <f>+'Monthly Expenses'!S39+'Monthly Expenses'!S38</f>
        <v>0</v>
      </c>
      <c r="T37" s="23">
        <f>+'Monthly Expenses'!T39+'Monthly Expenses'!T38</f>
        <v>0</v>
      </c>
      <c r="U37" s="23">
        <f>+'Monthly Expenses'!U39+'Monthly Expenses'!U38</f>
        <v>0</v>
      </c>
      <c r="V37" s="23">
        <f>+'Monthly Expenses'!V39+'Monthly Expenses'!V38</f>
        <v>0</v>
      </c>
      <c r="W37" s="23">
        <f>+'Monthly Expenses'!W39+'Monthly Expenses'!W38</f>
        <v>0</v>
      </c>
      <c r="X37" s="23">
        <f>+'Monthly Expenses'!X39+'Monthly Expenses'!X38</f>
        <v>0</v>
      </c>
      <c r="Y37" s="23">
        <f>+'Monthly Expenses'!Y39+'Monthly Expenses'!Y38</f>
        <v>0</v>
      </c>
      <c r="Z37" s="23">
        <f>+'Monthly Expenses'!Z39+'Monthly Expenses'!Z38</f>
        <v>0</v>
      </c>
      <c r="AA37" s="23">
        <f>+'Monthly Expenses'!AA39+'Monthly Expenses'!AA38</f>
        <v>0</v>
      </c>
      <c r="AB37" s="23">
        <f>+'Monthly Expenses'!AB39+'Monthly Expenses'!AB38</f>
        <v>0</v>
      </c>
      <c r="AC37" s="23">
        <f>+'Monthly Expenses'!AC39+'Monthly Expenses'!AC38</f>
        <v>0</v>
      </c>
      <c r="AD37" s="23">
        <f>+'Monthly Expenses'!AD39+'Monthly Expenses'!AD38</f>
        <v>0</v>
      </c>
      <c r="AE37" s="23">
        <f>+'Monthly Expenses'!AE39+'Monthly Expenses'!AE38</f>
        <v>0</v>
      </c>
      <c r="AF37" s="23">
        <f>+'Monthly Expenses'!AF39+'Monthly Expenses'!AF38</f>
        <v>0</v>
      </c>
      <c r="AG37" s="23">
        <f>+'Monthly Expenses'!AG39+'Monthly Expenses'!AG38</f>
        <v>0</v>
      </c>
      <c r="AH37" s="23">
        <f>+'Monthly Expenses'!AH39+'Monthly Expenses'!AH38</f>
        <v>0</v>
      </c>
      <c r="AI37" s="23">
        <f>+'Monthly Expenses'!AI39+'Monthly Expenses'!AI38</f>
        <v>0</v>
      </c>
      <c r="AJ37" s="23">
        <f>+'Monthly Expenses'!AJ39+'Monthly Expenses'!AJ38</f>
        <v>0</v>
      </c>
      <c r="AK37" s="23">
        <f>+'Monthly Expenses'!AK39+'Monthly Expenses'!AK38</f>
        <v>0</v>
      </c>
      <c r="AL37" s="23">
        <f>+'Monthly Expenses'!AL39+'Monthly Expenses'!AL38</f>
        <v>0</v>
      </c>
      <c r="AM37" s="23"/>
      <c r="AN37" s="81"/>
      <c r="AO37" s="23"/>
      <c r="AP37" s="23"/>
      <c r="AQ37" s="23"/>
      <c r="AR37" s="23"/>
    </row>
    <row r="38" spans="1:44" s="190" customFormat="1" ht="19.5" customHeight="1">
      <c r="B38" s="87" t="s">
        <v>15</v>
      </c>
      <c r="C38" s="23">
        <f>+'Monthly Expenses'!C40</f>
        <v>0</v>
      </c>
      <c r="D38" s="23">
        <f>+'Monthly Expenses'!D40</f>
        <v>0</v>
      </c>
      <c r="E38" s="23">
        <f>+'Monthly Expenses'!E40</f>
        <v>0</v>
      </c>
      <c r="F38" s="23">
        <f>+'Monthly Expenses'!F40</f>
        <v>0</v>
      </c>
      <c r="G38" s="23">
        <f>+'Monthly Expenses'!G40</f>
        <v>0</v>
      </c>
      <c r="H38" s="23">
        <f>+'Monthly Expenses'!H40</f>
        <v>0</v>
      </c>
      <c r="I38" s="23">
        <f>+'Monthly Expenses'!I40</f>
        <v>0</v>
      </c>
      <c r="J38" s="23">
        <f>+'Monthly Expenses'!J40</f>
        <v>0</v>
      </c>
      <c r="K38" s="23">
        <f>+'Monthly Expenses'!K40</f>
        <v>0</v>
      </c>
      <c r="L38" s="23">
        <f>+'Monthly Expenses'!L40</f>
        <v>0</v>
      </c>
      <c r="M38" s="23">
        <f>+'Monthly Expenses'!M40</f>
        <v>0</v>
      </c>
      <c r="N38" s="23">
        <f>+'Monthly Expenses'!N40</f>
        <v>0</v>
      </c>
      <c r="O38" s="23">
        <f>+'Monthly Expenses'!O40</f>
        <v>0</v>
      </c>
      <c r="P38" s="23">
        <f>+'Monthly Expenses'!P40</f>
        <v>0</v>
      </c>
      <c r="Q38" s="23">
        <f>+'Monthly Expenses'!Q40</f>
        <v>0</v>
      </c>
      <c r="R38" s="23">
        <f>+'Monthly Expenses'!R40</f>
        <v>0</v>
      </c>
      <c r="S38" s="23">
        <f>+'Monthly Expenses'!S40</f>
        <v>0</v>
      </c>
      <c r="T38" s="23">
        <f>+'Monthly Expenses'!T40</f>
        <v>0</v>
      </c>
      <c r="U38" s="23">
        <f>+'Monthly Expenses'!U40</f>
        <v>0</v>
      </c>
      <c r="V38" s="23">
        <f>+'Monthly Expenses'!V40</f>
        <v>0</v>
      </c>
      <c r="W38" s="23">
        <f>+'Monthly Expenses'!W40</f>
        <v>0</v>
      </c>
      <c r="X38" s="23">
        <f>+'Monthly Expenses'!X40</f>
        <v>0</v>
      </c>
      <c r="Y38" s="23">
        <f>+'Monthly Expenses'!Y40</f>
        <v>0</v>
      </c>
      <c r="Z38" s="23">
        <f>+'Monthly Expenses'!Z40</f>
        <v>0</v>
      </c>
      <c r="AA38" s="23">
        <f>+'Monthly Expenses'!AA40</f>
        <v>0</v>
      </c>
      <c r="AB38" s="23">
        <f>+'Monthly Expenses'!AB40</f>
        <v>0</v>
      </c>
      <c r="AC38" s="23">
        <f>+'Monthly Expenses'!AC40</f>
        <v>0</v>
      </c>
      <c r="AD38" s="23">
        <f>+'Monthly Expenses'!AD40</f>
        <v>0</v>
      </c>
      <c r="AE38" s="23">
        <f>+'Monthly Expenses'!AE40</f>
        <v>0</v>
      </c>
      <c r="AF38" s="23">
        <f>+'Monthly Expenses'!AF40</f>
        <v>0</v>
      </c>
      <c r="AG38" s="23">
        <f>+'Monthly Expenses'!AG40</f>
        <v>0</v>
      </c>
      <c r="AH38" s="23">
        <f>+'Monthly Expenses'!AH40</f>
        <v>0</v>
      </c>
      <c r="AI38" s="23">
        <f>+'Monthly Expenses'!AI40</f>
        <v>0</v>
      </c>
      <c r="AJ38" s="23">
        <f>+'Monthly Expenses'!AJ40</f>
        <v>0</v>
      </c>
      <c r="AK38" s="23">
        <f>+'Monthly Expenses'!AK40</f>
        <v>0</v>
      </c>
      <c r="AL38" s="23">
        <f>+'Monthly Expenses'!AL40</f>
        <v>0</v>
      </c>
      <c r="AM38" s="23"/>
      <c r="AN38" s="81"/>
      <c r="AO38" s="23"/>
      <c r="AP38" s="23"/>
      <c r="AQ38" s="23"/>
      <c r="AR38" s="23"/>
    </row>
    <row r="39" spans="1:44" s="190" customFormat="1" ht="19.5" customHeight="1">
      <c r="B39" s="87" t="s">
        <v>268</v>
      </c>
      <c r="C39" s="23">
        <f>+'Monthly Expenses'!C30</f>
        <v>0</v>
      </c>
      <c r="D39" s="23">
        <f>+'Monthly Expenses'!D30</f>
        <v>0</v>
      </c>
      <c r="E39" s="23">
        <f>+'Monthly Expenses'!E30</f>
        <v>0</v>
      </c>
      <c r="F39" s="23">
        <f>+'Monthly Expenses'!F30</f>
        <v>0</v>
      </c>
      <c r="G39" s="23">
        <f>+'Monthly Expenses'!G30</f>
        <v>0</v>
      </c>
      <c r="H39" s="23">
        <f>+'Monthly Expenses'!H30</f>
        <v>0</v>
      </c>
      <c r="I39" s="23">
        <f>+'Monthly Expenses'!I30</f>
        <v>0</v>
      </c>
      <c r="J39" s="23">
        <f>+'Monthly Expenses'!J30</f>
        <v>0</v>
      </c>
      <c r="K39" s="23">
        <f>+'Monthly Expenses'!K30</f>
        <v>0</v>
      </c>
      <c r="L39" s="23">
        <f>+'Monthly Expenses'!L30</f>
        <v>0</v>
      </c>
      <c r="M39" s="23">
        <f>+'Monthly Expenses'!M30</f>
        <v>0</v>
      </c>
      <c r="N39" s="23">
        <f>+'Monthly Expenses'!N30</f>
        <v>0</v>
      </c>
      <c r="O39" s="23">
        <f>+'Monthly Expenses'!O30</f>
        <v>0</v>
      </c>
      <c r="P39" s="23">
        <f>+'Monthly Expenses'!P30</f>
        <v>0</v>
      </c>
      <c r="Q39" s="23">
        <f>+'Monthly Expenses'!Q30</f>
        <v>0</v>
      </c>
      <c r="R39" s="23">
        <f>+'Monthly Expenses'!R30</f>
        <v>0</v>
      </c>
      <c r="S39" s="23">
        <f>+'Monthly Expenses'!S30</f>
        <v>0</v>
      </c>
      <c r="T39" s="23">
        <f>+'Monthly Expenses'!T30</f>
        <v>0</v>
      </c>
      <c r="U39" s="23">
        <f>+'Monthly Expenses'!U30</f>
        <v>0</v>
      </c>
      <c r="V39" s="23">
        <f>+'Monthly Expenses'!V30</f>
        <v>0</v>
      </c>
      <c r="W39" s="23">
        <f>+'Monthly Expenses'!W30</f>
        <v>0</v>
      </c>
      <c r="X39" s="23">
        <f>+'Monthly Expenses'!X30</f>
        <v>0</v>
      </c>
      <c r="Y39" s="23">
        <f>+'Monthly Expenses'!Y30</f>
        <v>0</v>
      </c>
      <c r="Z39" s="23">
        <f>+'Monthly Expenses'!Z30</f>
        <v>0</v>
      </c>
      <c r="AA39" s="23">
        <f>+'Monthly Expenses'!AA30</f>
        <v>0</v>
      </c>
      <c r="AB39" s="23">
        <f>+'Monthly Expenses'!AB30</f>
        <v>0</v>
      </c>
      <c r="AC39" s="23">
        <f>+'Monthly Expenses'!AC30</f>
        <v>0</v>
      </c>
      <c r="AD39" s="23">
        <f>+'Monthly Expenses'!AD30</f>
        <v>0</v>
      </c>
      <c r="AE39" s="23">
        <f>+'Monthly Expenses'!AE30</f>
        <v>0</v>
      </c>
      <c r="AF39" s="23">
        <f>+'Monthly Expenses'!AF30</f>
        <v>0</v>
      </c>
      <c r="AG39" s="23">
        <f>+'Monthly Expenses'!AG30</f>
        <v>0</v>
      </c>
      <c r="AH39" s="23">
        <f>+'Monthly Expenses'!AH30</f>
        <v>0</v>
      </c>
      <c r="AI39" s="23">
        <f>+'Monthly Expenses'!AI30</f>
        <v>0</v>
      </c>
      <c r="AJ39" s="23">
        <f>+'Monthly Expenses'!AJ30</f>
        <v>0</v>
      </c>
      <c r="AK39" s="23">
        <f>+'Monthly Expenses'!AK30</f>
        <v>0</v>
      </c>
      <c r="AL39" s="23">
        <f>+'Monthly Expenses'!AL30</f>
        <v>0</v>
      </c>
      <c r="AM39" s="23"/>
      <c r="AN39" s="81"/>
      <c r="AO39" s="23"/>
      <c r="AP39" s="23"/>
      <c r="AQ39" s="23"/>
      <c r="AR39" s="23"/>
    </row>
    <row r="40" spans="1:44" ht="18" customHeight="1">
      <c r="B40" s="162" t="s">
        <v>102</v>
      </c>
      <c r="C40" s="23">
        <f>+F9</f>
        <v>0</v>
      </c>
      <c r="D40" s="23">
        <f>+C40</f>
        <v>0</v>
      </c>
      <c r="E40" s="23">
        <f>+D40</f>
        <v>0</v>
      </c>
      <c r="F40" s="23">
        <f>+E40</f>
        <v>0</v>
      </c>
      <c r="G40" s="23">
        <f>+F40</f>
        <v>0</v>
      </c>
      <c r="H40" s="23">
        <f>+G40</f>
        <v>0</v>
      </c>
      <c r="I40" s="23">
        <f t="shared" ref="I40:N40" si="7">+H40</f>
        <v>0</v>
      </c>
      <c r="J40" s="23">
        <f t="shared" si="7"/>
        <v>0</v>
      </c>
      <c r="K40" s="23">
        <f t="shared" si="7"/>
        <v>0</v>
      </c>
      <c r="L40" s="23">
        <f t="shared" si="7"/>
        <v>0</v>
      </c>
      <c r="M40" s="23">
        <f t="shared" si="7"/>
        <v>0</v>
      </c>
      <c r="N40" s="23">
        <f t="shared" si="7"/>
        <v>0</v>
      </c>
      <c r="O40" s="23">
        <f>+N40</f>
        <v>0</v>
      </c>
      <c r="P40" s="23">
        <f t="shared" ref="P40:AL40" si="8">+O40</f>
        <v>0</v>
      </c>
      <c r="Q40" s="23">
        <f t="shared" si="8"/>
        <v>0</v>
      </c>
      <c r="R40" s="23">
        <f t="shared" si="8"/>
        <v>0</v>
      </c>
      <c r="S40" s="23">
        <f t="shared" si="8"/>
        <v>0</v>
      </c>
      <c r="T40" s="23">
        <f t="shared" si="8"/>
        <v>0</v>
      </c>
      <c r="U40" s="23">
        <f t="shared" si="8"/>
        <v>0</v>
      </c>
      <c r="V40" s="23">
        <f t="shared" si="8"/>
        <v>0</v>
      </c>
      <c r="W40" s="23">
        <f t="shared" si="8"/>
        <v>0</v>
      </c>
      <c r="X40" s="23">
        <f t="shared" si="8"/>
        <v>0</v>
      </c>
      <c r="Y40" s="23">
        <f t="shared" si="8"/>
        <v>0</v>
      </c>
      <c r="Z40" s="23">
        <f t="shared" si="8"/>
        <v>0</v>
      </c>
      <c r="AA40" s="23">
        <f>+Z40</f>
        <v>0</v>
      </c>
      <c r="AB40" s="23">
        <f t="shared" si="8"/>
        <v>0</v>
      </c>
      <c r="AC40" s="23">
        <f t="shared" si="8"/>
        <v>0</v>
      </c>
      <c r="AD40" s="23">
        <f t="shared" si="8"/>
        <v>0</v>
      </c>
      <c r="AE40" s="23">
        <f t="shared" si="8"/>
        <v>0</v>
      </c>
      <c r="AF40" s="23">
        <f t="shared" si="8"/>
        <v>0</v>
      </c>
      <c r="AG40" s="23">
        <f t="shared" si="8"/>
        <v>0</v>
      </c>
      <c r="AH40" s="23">
        <f t="shared" si="8"/>
        <v>0</v>
      </c>
      <c r="AI40" s="23">
        <f t="shared" si="8"/>
        <v>0</v>
      </c>
      <c r="AJ40" s="23">
        <f t="shared" si="8"/>
        <v>0</v>
      </c>
      <c r="AK40" s="23">
        <f t="shared" si="8"/>
        <v>0</v>
      </c>
      <c r="AL40" s="23">
        <f t="shared" si="8"/>
        <v>0</v>
      </c>
      <c r="AM40" s="23"/>
      <c r="AN40" s="81"/>
      <c r="AO40" s="23">
        <f>SUM(C40:N40)</f>
        <v>0</v>
      </c>
      <c r="AP40" s="23">
        <f>SUM(O40:Z40)</f>
        <v>0</v>
      </c>
      <c r="AQ40" s="23">
        <f>SUM(AA40:AL40)</f>
        <v>0</v>
      </c>
      <c r="AR40" s="23"/>
    </row>
    <row r="41" spans="1:44" ht="19.5" customHeight="1">
      <c r="B41" t="s">
        <v>30</v>
      </c>
      <c r="C41" s="24">
        <f t="shared" ref="C41:AL41" si="9">SUM(C28:C40)</f>
        <v>0</v>
      </c>
      <c r="D41" s="24">
        <f t="shared" si="9"/>
        <v>0</v>
      </c>
      <c r="E41" s="24">
        <f t="shared" si="9"/>
        <v>0</v>
      </c>
      <c r="F41" s="24">
        <f t="shared" si="9"/>
        <v>0</v>
      </c>
      <c r="G41" s="24">
        <f t="shared" si="9"/>
        <v>0</v>
      </c>
      <c r="H41" s="24">
        <f t="shared" si="9"/>
        <v>0</v>
      </c>
      <c r="I41" s="24">
        <f t="shared" si="9"/>
        <v>0</v>
      </c>
      <c r="J41" s="24">
        <f t="shared" si="9"/>
        <v>0</v>
      </c>
      <c r="K41" s="24">
        <f t="shared" si="9"/>
        <v>0</v>
      </c>
      <c r="L41" s="24">
        <f t="shared" si="9"/>
        <v>0</v>
      </c>
      <c r="M41" s="24">
        <f t="shared" si="9"/>
        <v>0</v>
      </c>
      <c r="N41" s="24">
        <f t="shared" si="9"/>
        <v>0</v>
      </c>
      <c r="O41" s="24">
        <f t="shared" si="9"/>
        <v>0</v>
      </c>
      <c r="P41" s="24">
        <f t="shared" si="9"/>
        <v>0</v>
      </c>
      <c r="Q41" s="24">
        <f t="shared" si="9"/>
        <v>0</v>
      </c>
      <c r="R41" s="24">
        <f t="shared" si="9"/>
        <v>0</v>
      </c>
      <c r="S41" s="24">
        <f t="shared" si="9"/>
        <v>0</v>
      </c>
      <c r="T41" s="24">
        <f t="shared" si="9"/>
        <v>0</v>
      </c>
      <c r="U41" s="24">
        <f t="shared" si="9"/>
        <v>0</v>
      </c>
      <c r="V41" s="24">
        <f t="shared" si="9"/>
        <v>0</v>
      </c>
      <c r="W41" s="24">
        <f t="shared" si="9"/>
        <v>0</v>
      </c>
      <c r="X41" s="24">
        <f t="shared" si="9"/>
        <v>0</v>
      </c>
      <c r="Y41" s="24">
        <f t="shared" si="9"/>
        <v>0</v>
      </c>
      <c r="Z41" s="24">
        <f t="shared" si="9"/>
        <v>0</v>
      </c>
      <c r="AA41" s="24">
        <f t="shared" si="9"/>
        <v>0</v>
      </c>
      <c r="AB41" s="24">
        <f t="shared" si="9"/>
        <v>0</v>
      </c>
      <c r="AC41" s="24">
        <f t="shared" si="9"/>
        <v>0</v>
      </c>
      <c r="AD41" s="24">
        <f t="shared" si="9"/>
        <v>0</v>
      </c>
      <c r="AE41" s="24">
        <f t="shared" si="9"/>
        <v>0</v>
      </c>
      <c r="AF41" s="24">
        <f t="shared" si="9"/>
        <v>0</v>
      </c>
      <c r="AG41" s="24">
        <f t="shared" si="9"/>
        <v>0</v>
      </c>
      <c r="AH41" s="24">
        <f t="shared" si="9"/>
        <v>0</v>
      </c>
      <c r="AI41" s="24">
        <f t="shared" si="9"/>
        <v>0</v>
      </c>
      <c r="AJ41" s="24">
        <f t="shared" si="9"/>
        <v>0</v>
      </c>
      <c r="AK41" s="24">
        <f t="shared" si="9"/>
        <v>0</v>
      </c>
      <c r="AL41" s="24">
        <f t="shared" si="9"/>
        <v>0</v>
      </c>
      <c r="AM41" s="24"/>
      <c r="AN41" s="82"/>
      <c r="AO41" s="24">
        <f>SUM(AO28:AO40)</f>
        <v>0</v>
      </c>
      <c r="AP41" s="24">
        <f>SUM(AP28:AP40)</f>
        <v>0</v>
      </c>
      <c r="AQ41" s="24">
        <f>SUM(AQ28:AQ40)</f>
        <v>0</v>
      </c>
      <c r="AR41" s="24"/>
    </row>
    <row r="42" spans="1:44" ht="17.25" customHeight="1">
      <c r="A42" s="193" t="s">
        <v>83</v>
      </c>
      <c r="C42" s="23">
        <f t="shared" ref="C42:AL42" si="10">+C26-C41</f>
        <v>0</v>
      </c>
      <c r="D42" s="23">
        <f t="shared" si="10"/>
        <v>0</v>
      </c>
      <c r="E42" s="23">
        <f t="shared" si="10"/>
        <v>0</v>
      </c>
      <c r="F42" s="23">
        <f t="shared" si="10"/>
        <v>0</v>
      </c>
      <c r="G42" s="23">
        <f t="shared" si="10"/>
        <v>0</v>
      </c>
      <c r="H42" s="23">
        <f t="shared" si="10"/>
        <v>0</v>
      </c>
      <c r="I42" s="23">
        <f t="shared" si="10"/>
        <v>0</v>
      </c>
      <c r="J42" s="23">
        <f t="shared" si="10"/>
        <v>0</v>
      </c>
      <c r="K42" s="23">
        <f t="shared" si="10"/>
        <v>0</v>
      </c>
      <c r="L42" s="23">
        <f t="shared" si="10"/>
        <v>0</v>
      </c>
      <c r="M42" s="23">
        <f t="shared" si="10"/>
        <v>0</v>
      </c>
      <c r="N42" s="23">
        <f t="shared" si="10"/>
        <v>0</v>
      </c>
      <c r="O42" s="23">
        <f t="shared" si="10"/>
        <v>0</v>
      </c>
      <c r="P42" s="23">
        <f t="shared" si="10"/>
        <v>0</v>
      </c>
      <c r="Q42" s="23">
        <f t="shared" si="10"/>
        <v>0</v>
      </c>
      <c r="R42" s="23">
        <f t="shared" si="10"/>
        <v>0</v>
      </c>
      <c r="S42" s="23">
        <f t="shared" si="10"/>
        <v>0</v>
      </c>
      <c r="T42" s="23">
        <f t="shared" si="10"/>
        <v>0</v>
      </c>
      <c r="U42" s="23">
        <f t="shared" si="10"/>
        <v>0</v>
      </c>
      <c r="V42" s="23">
        <f t="shared" si="10"/>
        <v>0</v>
      </c>
      <c r="W42" s="23">
        <f t="shared" si="10"/>
        <v>0</v>
      </c>
      <c r="X42" s="23">
        <f t="shared" si="10"/>
        <v>0</v>
      </c>
      <c r="Y42" s="23">
        <f t="shared" si="10"/>
        <v>0</v>
      </c>
      <c r="Z42" s="23">
        <f t="shared" si="10"/>
        <v>0</v>
      </c>
      <c r="AA42" s="23">
        <f t="shared" si="10"/>
        <v>0</v>
      </c>
      <c r="AB42" s="23">
        <f t="shared" si="10"/>
        <v>0</v>
      </c>
      <c r="AC42" s="23">
        <f t="shared" si="10"/>
        <v>0</v>
      </c>
      <c r="AD42" s="23">
        <f t="shared" si="10"/>
        <v>0</v>
      </c>
      <c r="AE42" s="23">
        <f t="shared" si="10"/>
        <v>0</v>
      </c>
      <c r="AF42" s="23">
        <f t="shared" si="10"/>
        <v>0</v>
      </c>
      <c r="AG42" s="23">
        <f t="shared" si="10"/>
        <v>0</v>
      </c>
      <c r="AH42" s="23">
        <f t="shared" si="10"/>
        <v>0</v>
      </c>
      <c r="AI42" s="23">
        <f t="shared" si="10"/>
        <v>0</v>
      </c>
      <c r="AJ42" s="23">
        <f t="shared" si="10"/>
        <v>0</v>
      </c>
      <c r="AK42" s="23">
        <f t="shared" si="10"/>
        <v>0</v>
      </c>
      <c r="AL42" s="23">
        <f t="shared" si="10"/>
        <v>0</v>
      </c>
      <c r="AM42" s="23"/>
      <c r="AN42" s="81"/>
      <c r="AO42" s="23">
        <f>+AO26-AO41</f>
        <v>0</v>
      </c>
      <c r="AP42" s="23">
        <f>+AP26-AP41</f>
        <v>0</v>
      </c>
      <c r="AQ42" s="23">
        <f>+AQ26-AQ41</f>
        <v>0</v>
      </c>
      <c r="AR42" s="23"/>
    </row>
    <row r="43" spans="1:44" ht="21" customHeight="1">
      <c r="A43" s="208" t="s">
        <v>124</v>
      </c>
      <c r="B43" s="208"/>
      <c r="C43" s="23">
        <v>0</v>
      </c>
      <c r="D43" s="23">
        <f>+C45</f>
        <v>0</v>
      </c>
      <c r="E43" s="23">
        <f>+D45</f>
        <v>0</v>
      </c>
      <c r="F43" s="23">
        <f>+E45</f>
        <v>0</v>
      </c>
      <c r="G43" s="23">
        <f>+F45</f>
        <v>0</v>
      </c>
      <c r="H43" s="23">
        <f>+G45</f>
        <v>0</v>
      </c>
      <c r="I43" s="23">
        <f t="shared" ref="I43:N43" si="11">+H45</f>
        <v>0</v>
      </c>
      <c r="J43" s="23">
        <f t="shared" si="11"/>
        <v>0</v>
      </c>
      <c r="K43" s="23">
        <f t="shared" si="11"/>
        <v>0</v>
      </c>
      <c r="L43" s="23">
        <f t="shared" si="11"/>
        <v>0</v>
      </c>
      <c r="M43" s="23">
        <f t="shared" si="11"/>
        <v>0</v>
      </c>
      <c r="N43" s="23">
        <f t="shared" si="11"/>
        <v>0</v>
      </c>
      <c r="O43" s="23">
        <f>+N45</f>
        <v>0</v>
      </c>
      <c r="P43" s="23">
        <f t="shared" ref="P43:AL43" si="12">+O45</f>
        <v>0</v>
      </c>
      <c r="Q43" s="23">
        <f t="shared" si="12"/>
        <v>0</v>
      </c>
      <c r="R43" s="23">
        <f t="shared" si="12"/>
        <v>0</v>
      </c>
      <c r="S43" s="23">
        <f t="shared" si="12"/>
        <v>0</v>
      </c>
      <c r="T43" s="23">
        <f t="shared" si="12"/>
        <v>0</v>
      </c>
      <c r="U43" s="23">
        <f t="shared" si="12"/>
        <v>0</v>
      </c>
      <c r="V43" s="23">
        <f t="shared" si="12"/>
        <v>0</v>
      </c>
      <c r="W43" s="23">
        <f t="shared" si="12"/>
        <v>0</v>
      </c>
      <c r="X43" s="23">
        <f t="shared" si="12"/>
        <v>0</v>
      </c>
      <c r="Y43" s="23">
        <f t="shared" si="12"/>
        <v>0</v>
      </c>
      <c r="Z43" s="23">
        <f t="shared" si="12"/>
        <v>0</v>
      </c>
      <c r="AA43" s="23">
        <f>+Z45</f>
        <v>0</v>
      </c>
      <c r="AB43" s="23">
        <f t="shared" si="12"/>
        <v>0</v>
      </c>
      <c r="AC43" s="23">
        <f t="shared" si="12"/>
        <v>0</v>
      </c>
      <c r="AD43" s="23">
        <f t="shared" si="12"/>
        <v>0</v>
      </c>
      <c r="AE43" s="23">
        <f t="shared" si="12"/>
        <v>0</v>
      </c>
      <c r="AF43" s="23">
        <f t="shared" si="12"/>
        <v>0</v>
      </c>
      <c r="AG43" s="23">
        <f t="shared" si="12"/>
        <v>0</v>
      </c>
      <c r="AH43" s="23">
        <f t="shared" si="12"/>
        <v>0</v>
      </c>
      <c r="AI43" s="23">
        <f t="shared" si="12"/>
        <v>0</v>
      </c>
      <c r="AJ43" s="23">
        <f t="shared" si="12"/>
        <v>0</v>
      </c>
      <c r="AK43" s="23">
        <f t="shared" si="12"/>
        <v>0</v>
      </c>
      <c r="AL43" s="23">
        <f t="shared" si="12"/>
        <v>0</v>
      </c>
      <c r="AM43" s="23"/>
      <c r="AN43" s="81"/>
      <c r="AO43" s="23">
        <f>+C43</f>
        <v>0</v>
      </c>
      <c r="AP43" s="23">
        <f>+O43</f>
        <v>0</v>
      </c>
      <c r="AQ43" s="23">
        <f>+AA43</f>
        <v>0</v>
      </c>
      <c r="AR43" s="23"/>
    </row>
    <row r="44" spans="1:44">
      <c r="A44" t="s">
        <v>120</v>
      </c>
      <c r="B44" t="s">
        <v>125</v>
      </c>
      <c r="C44" s="23">
        <f t="shared" ref="C44:AL44" si="13">+C42</f>
        <v>0</v>
      </c>
      <c r="D44" s="23">
        <f t="shared" si="13"/>
        <v>0</v>
      </c>
      <c r="E44" s="23">
        <f t="shared" si="13"/>
        <v>0</v>
      </c>
      <c r="F44" s="23">
        <f t="shared" si="13"/>
        <v>0</v>
      </c>
      <c r="G44" s="23">
        <f t="shared" si="13"/>
        <v>0</v>
      </c>
      <c r="H44" s="23">
        <f t="shared" si="13"/>
        <v>0</v>
      </c>
      <c r="I44" s="23">
        <f t="shared" si="13"/>
        <v>0</v>
      </c>
      <c r="J44" s="23">
        <f t="shared" si="13"/>
        <v>0</v>
      </c>
      <c r="K44" s="23">
        <f t="shared" si="13"/>
        <v>0</v>
      </c>
      <c r="L44" s="23">
        <f t="shared" si="13"/>
        <v>0</v>
      </c>
      <c r="M44" s="23">
        <f t="shared" si="13"/>
        <v>0</v>
      </c>
      <c r="N44" s="23">
        <f t="shared" si="13"/>
        <v>0</v>
      </c>
      <c r="O44" s="23">
        <f t="shared" si="13"/>
        <v>0</v>
      </c>
      <c r="P44" s="23">
        <f t="shared" si="13"/>
        <v>0</v>
      </c>
      <c r="Q44" s="23">
        <f t="shared" si="13"/>
        <v>0</v>
      </c>
      <c r="R44" s="23">
        <f t="shared" si="13"/>
        <v>0</v>
      </c>
      <c r="S44" s="23">
        <f t="shared" si="13"/>
        <v>0</v>
      </c>
      <c r="T44" s="23">
        <f t="shared" si="13"/>
        <v>0</v>
      </c>
      <c r="U44" s="23">
        <f t="shared" si="13"/>
        <v>0</v>
      </c>
      <c r="V44" s="23">
        <f t="shared" si="13"/>
        <v>0</v>
      </c>
      <c r="W44" s="23">
        <f t="shared" si="13"/>
        <v>0</v>
      </c>
      <c r="X44" s="23">
        <f t="shared" si="13"/>
        <v>0</v>
      </c>
      <c r="Y44" s="23">
        <f t="shared" si="13"/>
        <v>0</v>
      </c>
      <c r="Z44" s="23">
        <f t="shared" si="13"/>
        <v>0</v>
      </c>
      <c r="AA44" s="23">
        <f t="shared" si="13"/>
        <v>0</v>
      </c>
      <c r="AB44" s="23">
        <f t="shared" si="13"/>
        <v>0</v>
      </c>
      <c r="AC44" s="23">
        <f t="shared" si="13"/>
        <v>0</v>
      </c>
      <c r="AD44" s="23">
        <f t="shared" si="13"/>
        <v>0</v>
      </c>
      <c r="AE44" s="23">
        <f t="shared" si="13"/>
        <v>0</v>
      </c>
      <c r="AF44" s="23">
        <f t="shared" si="13"/>
        <v>0</v>
      </c>
      <c r="AG44" s="23">
        <f t="shared" si="13"/>
        <v>0</v>
      </c>
      <c r="AH44" s="23">
        <f t="shared" si="13"/>
        <v>0</v>
      </c>
      <c r="AI44" s="23">
        <f t="shared" si="13"/>
        <v>0</v>
      </c>
      <c r="AJ44" s="23">
        <f t="shared" si="13"/>
        <v>0</v>
      </c>
      <c r="AK44" s="23">
        <f t="shared" si="13"/>
        <v>0</v>
      </c>
      <c r="AL44" s="23">
        <f t="shared" si="13"/>
        <v>0</v>
      </c>
      <c r="AM44" s="23"/>
      <c r="AN44" s="81"/>
      <c r="AO44" s="23">
        <f>SUM(C44:N44)</f>
        <v>0</v>
      </c>
      <c r="AP44" s="23">
        <f>SUM(O44:Z44)</f>
        <v>0</v>
      </c>
      <c r="AQ44" s="23">
        <f>SUM(AA44:AL44)</f>
        <v>0</v>
      </c>
      <c r="AR44" s="23"/>
    </row>
    <row r="45" spans="1:44">
      <c r="A45" s="193" t="s">
        <v>84</v>
      </c>
      <c r="C45" s="24">
        <f t="shared" ref="C45:AL45" si="14">+C43+C44</f>
        <v>0</v>
      </c>
      <c r="D45" s="24">
        <f t="shared" si="14"/>
        <v>0</v>
      </c>
      <c r="E45" s="24">
        <f t="shared" si="14"/>
        <v>0</v>
      </c>
      <c r="F45" s="24">
        <f t="shared" si="14"/>
        <v>0</v>
      </c>
      <c r="G45" s="24">
        <f t="shared" si="14"/>
        <v>0</v>
      </c>
      <c r="H45" s="24">
        <f t="shared" si="14"/>
        <v>0</v>
      </c>
      <c r="I45" s="24">
        <f t="shared" si="14"/>
        <v>0</v>
      </c>
      <c r="J45" s="24">
        <f t="shared" si="14"/>
        <v>0</v>
      </c>
      <c r="K45" s="24">
        <f t="shared" si="14"/>
        <v>0</v>
      </c>
      <c r="L45" s="24">
        <f t="shared" si="14"/>
        <v>0</v>
      </c>
      <c r="M45" s="24">
        <f t="shared" si="14"/>
        <v>0</v>
      </c>
      <c r="N45" s="24">
        <f t="shared" si="14"/>
        <v>0</v>
      </c>
      <c r="O45" s="24">
        <f t="shared" si="14"/>
        <v>0</v>
      </c>
      <c r="P45" s="24">
        <f t="shared" si="14"/>
        <v>0</v>
      </c>
      <c r="Q45" s="24">
        <f t="shared" si="14"/>
        <v>0</v>
      </c>
      <c r="R45" s="24">
        <f t="shared" si="14"/>
        <v>0</v>
      </c>
      <c r="S45" s="24">
        <f t="shared" si="14"/>
        <v>0</v>
      </c>
      <c r="T45" s="24">
        <f t="shared" si="14"/>
        <v>0</v>
      </c>
      <c r="U45" s="24">
        <f t="shared" si="14"/>
        <v>0</v>
      </c>
      <c r="V45" s="24">
        <f t="shared" si="14"/>
        <v>0</v>
      </c>
      <c r="W45" s="24">
        <f t="shared" si="14"/>
        <v>0</v>
      </c>
      <c r="X45" s="24">
        <f t="shared" si="14"/>
        <v>0</v>
      </c>
      <c r="Y45" s="24">
        <f t="shared" si="14"/>
        <v>0</v>
      </c>
      <c r="Z45" s="24">
        <f t="shared" si="14"/>
        <v>0</v>
      </c>
      <c r="AA45" s="24">
        <f t="shared" si="14"/>
        <v>0</v>
      </c>
      <c r="AB45" s="24">
        <f t="shared" si="14"/>
        <v>0</v>
      </c>
      <c r="AC45" s="24">
        <f t="shared" si="14"/>
        <v>0</v>
      </c>
      <c r="AD45" s="24">
        <f t="shared" si="14"/>
        <v>0</v>
      </c>
      <c r="AE45" s="24">
        <f t="shared" si="14"/>
        <v>0</v>
      </c>
      <c r="AF45" s="24">
        <f t="shared" si="14"/>
        <v>0</v>
      </c>
      <c r="AG45" s="24">
        <f t="shared" si="14"/>
        <v>0</v>
      </c>
      <c r="AH45" s="24">
        <f t="shared" si="14"/>
        <v>0</v>
      </c>
      <c r="AI45" s="24">
        <f t="shared" si="14"/>
        <v>0</v>
      </c>
      <c r="AJ45" s="24">
        <f t="shared" si="14"/>
        <v>0</v>
      </c>
      <c r="AK45" s="24">
        <f t="shared" si="14"/>
        <v>0</v>
      </c>
      <c r="AL45" s="24">
        <f t="shared" si="14"/>
        <v>0</v>
      </c>
      <c r="AM45" s="24"/>
      <c r="AN45" s="82"/>
      <c r="AO45" s="24">
        <f>+AO43+AO44</f>
        <v>0</v>
      </c>
      <c r="AP45" s="24">
        <f>+AP43+AP44</f>
        <v>0</v>
      </c>
      <c r="AQ45" s="24">
        <f>+AQ43+AQ44</f>
        <v>0</v>
      </c>
      <c r="AR45" s="24"/>
    </row>
    <row r="46" spans="1:44" ht="25.5" customHeight="1">
      <c r="A46" s="77" t="s">
        <v>126</v>
      </c>
      <c r="AN46" s="78"/>
    </row>
    <row r="47" spans="1:44">
      <c r="B47" t="s">
        <v>127</v>
      </c>
      <c r="C47" s="23">
        <f>+'Sales&amp;CostofGoodsSold'!AO157</f>
        <v>0</v>
      </c>
      <c r="D47" s="23">
        <f>+'Sales&amp;CostofGoodsSold'!AP157</f>
        <v>0</v>
      </c>
      <c r="E47" s="23">
        <f>+'Sales&amp;CostofGoodsSold'!AQ157</f>
        <v>0</v>
      </c>
      <c r="F47" s="23">
        <f>+'Sales&amp;CostofGoodsSold'!AR157</f>
        <v>0</v>
      </c>
      <c r="G47" s="23">
        <f>+'Sales&amp;CostofGoodsSold'!AS157</f>
        <v>0</v>
      </c>
      <c r="H47" s="23">
        <f>+'Sales&amp;CostofGoodsSold'!AT157</f>
        <v>0</v>
      </c>
      <c r="I47" s="23">
        <f>+'Sales&amp;CostofGoodsSold'!AU157</f>
        <v>0</v>
      </c>
      <c r="J47" s="23">
        <f>+'Sales&amp;CostofGoodsSold'!AV157</f>
        <v>0</v>
      </c>
      <c r="K47" s="23">
        <f>+'Sales&amp;CostofGoodsSold'!AW157</f>
        <v>0</v>
      </c>
      <c r="L47" s="23">
        <f>+'Sales&amp;CostofGoodsSold'!AX157</f>
        <v>0</v>
      </c>
      <c r="M47" s="23">
        <f>+'Sales&amp;CostofGoodsSold'!AY157</f>
        <v>0</v>
      </c>
      <c r="N47" s="23">
        <f>+'Sales&amp;CostofGoodsSold'!AZ157</f>
        <v>0</v>
      </c>
      <c r="O47" s="23">
        <f>+'Sales&amp;CostofGoodsSold'!BA157</f>
        <v>0</v>
      </c>
      <c r="P47" s="23">
        <f>+'Sales&amp;CostofGoodsSold'!BB157</f>
        <v>0</v>
      </c>
      <c r="Q47" s="23">
        <f>+'Sales&amp;CostofGoodsSold'!BC157</f>
        <v>0</v>
      </c>
      <c r="R47" s="23">
        <f>+'Sales&amp;CostofGoodsSold'!BD157</f>
        <v>0</v>
      </c>
      <c r="S47" s="23">
        <f>+'Sales&amp;CostofGoodsSold'!BE157</f>
        <v>0</v>
      </c>
      <c r="T47" s="23">
        <f>+'Sales&amp;CostofGoodsSold'!BF157</f>
        <v>0</v>
      </c>
      <c r="U47" s="23">
        <f>+'Sales&amp;CostofGoodsSold'!BG157</f>
        <v>0</v>
      </c>
      <c r="V47" s="23">
        <f>+'Sales&amp;CostofGoodsSold'!BH157</f>
        <v>0</v>
      </c>
      <c r="W47" s="23">
        <f>+'Sales&amp;CostofGoodsSold'!BI157</f>
        <v>0</v>
      </c>
      <c r="X47" s="23">
        <f>+'Sales&amp;CostofGoodsSold'!BJ157</f>
        <v>0</v>
      </c>
      <c r="Y47" s="23">
        <f>+'Sales&amp;CostofGoodsSold'!BK157</f>
        <v>0</v>
      </c>
      <c r="Z47" s="23">
        <f>+'Sales&amp;CostofGoodsSold'!BL157</f>
        <v>0</v>
      </c>
      <c r="AA47" s="23">
        <f>+'Sales&amp;CostofGoodsSold'!BM157</f>
        <v>0</v>
      </c>
      <c r="AB47" s="23">
        <f>+'Sales&amp;CostofGoodsSold'!BN157</f>
        <v>0</v>
      </c>
      <c r="AC47" s="23">
        <f>+'Sales&amp;CostofGoodsSold'!BO157</f>
        <v>0</v>
      </c>
      <c r="AD47" s="23">
        <f>+'Sales&amp;CostofGoodsSold'!BP157</f>
        <v>0</v>
      </c>
      <c r="AE47" s="23">
        <f>+'Sales&amp;CostofGoodsSold'!BQ157</f>
        <v>0</v>
      </c>
      <c r="AF47" s="23">
        <f>+'Sales&amp;CostofGoodsSold'!BR157</f>
        <v>0</v>
      </c>
      <c r="AG47" s="23">
        <f>+'Sales&amp;CostofGoodsSold'!BS157</f>
        <v>0</v>
      </c>
      <c r="AH47" s="23">
        <f>+'Sales&amp;CostofGoodsSold'!BT157</f>
        <v>0</v>
      </c>
      <c r="AI47" s="23">
        <f>+'Sales&amp;CostofGoodsSold'!BU157</f>
        <v>0</v>
      </c>
      <c r="AJ47" s="23">
        <f>+'Sales&amp;CostofGoodsSold'!BV157</f>
        <v>0</v>
      </c>
      <c r="AK47" s="23">
        <f>+'Sales&amp;CostofGoodsSold'!BW157</f>
        <v>0</v>
      </c>
      <c r="AL47" s="23">
        <f>+'Sales&amp;CostofGoodsSold'!BX157</f>
        <v>0</v>
      </c>
      <c r="AM47" s="23"/>
      <c r="AN47" s="81"/>
      <c r="AO47" s="23">
        <f>SUM(C47:N47)</f>
        <v>0</v>
      </c>
      <c r="AP47" s="23">
        <f>SUM(O47:Z47)</f>
        <v>0</v>
      </c>
      <c r="AQ47" s="23">
        <f>SUM(AA47:AL47)</f>
        <v>0</v>
      </c>
      <c r="AR47" s="23"/>
    </row>
    <row r="48" spans="1:44">
      <c r="B48" t="s">
        <v>223</v>
      </c>
      <c r="C48" s="23">
        <f>+'Sales&amp;CostofGoodsSold'!AO154</f>
        <v>0</v>
      </c>
      <c r="D48" s="23">
        <f>+'Sales&amp;CostofGoodsSold'!AP154</f>
        <v>0</v>
      </c>
      <c r="E48" s="23">
        <f>+'Sales&amp;CostofGoodsSold'!AQ154</f>
        <v>0</v>
      </c>
      <c r="F48" s="23">
        <f>+'Sales&amp;CostofGoodsSold'!AR154</f>
        <v>0</v>
      </c>
      <c r="G48" s="23">
        <f>+'Sales&amp;CostofGoodsSold'!AS154</f>
        <v>0</v>
      </c>
      <c r="H48" s="23">
        <f>+'Sales&amp;CostofGoodsSold'!AT154</f>
        <v>0</v>
      </c>
      <c r="I48" s="23">
        <f>+'Sales&amp;CostofGoodsSold'!AU154</f>
        <v>0</v>
      </c>
      <c r="J48" s="23">
        <f>+'Sales&amp;CostofGoodsSold'!AV154</f>
        <v>0</v>
      </c>
      <c r="K48" s="23">
        <f>+'Sales&amp;CostofGoodsSold'!AW154</f>
        <v>0</v>
      </c>
      <c r="L48" s="23">
        <f>+'Sales&amp;CostofGoodsSold'!AX154</f>
        <v>0</v>
      </c>
      <c r="M48" s="23">
        <f>+'Sales&amp;CostofGoodsSold'!AY154</f>
        <v>0</v>
      </c>
      <c r="N48" s="23">
        <f>+'Sales&amp;CostofGoodsSold'!AZ154</f>
        <v>0</v>
      </c>
      <c r="O48" s="23">
        <f>+'Sales&amp;CostofGoodsSold'!BA154</f>
        <v>0</v>
      </c>
      <c r="P48" s="23">
        <f>+'Sales&amp;CostofGoodsSold'!BB154</f>
        <v>0</v>
      </c>
      <c r="Q48" s="23">
        <f>+'Sales&amp;CostofGoodsSold'!BC154</f>
        <v>0</v>
      </c>
      <c r="R48" s="23">
        <f>+'Sales&amp;CostofGoodsSold'!BD154</f>
        <v>0</v>
      </c>
      <c r="S48" s="23">
        <f>+'Sales&amp;CostofGoodsSold'!BE154</f>
        <v>0</v>
      </c>
      <c r="T48" s="23">
        <f>+'Sales&amp;CostofGoodsSold'!BF154</f>
        <v>0</v>
      </c>
      <c r="U48" s="23">
        <f>+'Sales&amp;CostofGoodsSold'!BG154</f>
        <v>0</v>
      </c>
      <c r="V48" s="23">
        <f>+'Sales&amp;CostofGoodsSold'!BH154</f>
        <v>0</v>
      </c>
      <c r="W48" s="23">
        <f>+'Sales&amp;CostofGoodsSold'!BI154</f>
        <v>0</v>
      </c>
      <c r="X48" s="23">
        <f>+'Sales&amp;CostofGoodsSold'!BJ154</f>
        <v>0</v>
      </c>
      <c r="Y48" s="23">
        <f>+'Sales&amp;CostofGoodsSold'!BK154</f>
        <v>0</v>
      </c>
      <c r="Z48" s="23">
        <f>+'Sales&amp;CostofGoodsSold'!BL154</f>
        <v>0</v>
      </c>
      <c r="AA48" s="23">
        <f>+'Sales&amp;CostofGoodsSold'!BM154</f>
        <v>0</v>
      </c>
      <c r="AB48" s="23">
        <f>+'Sales&amp;CostofGoodsSold'!BN154</f>
        <v>0</v>
      </c>
      <c r="AC48" s="23">
        <f>+'Sales&amp;CostofGoodsSold'!BO154</f>
        <v>0</v>
      </c>
      <c r="AD48" s="23">
        <f>+'Sales&amp;CostofGoodsSold'!BP154</f>
        <v>0</v>
      </c>
      <c r="AE48" s="23">
        <f>+'Sales&amp;CostofGoodsSold'!BQ154</f>
        <v>0</v>
      </c>
      <c r="AF48" s="23">
        <f>+'Sales&amp;CostofGoodsSold'!BR154</f>
        <v>0</v>
      </c>
      <c r="AG48" s="23">
        <f>+'Sales&amp;CostofGoodsSold'!BS154</f>
        <v>0</v>
      </c>
      <c r="AH48" s="23">
        <f>+'Sales&amp;CostofGoodsSold'!BT154</f>
        <v>0</v>
      </c>
      <c r="AI48" s="23">
        <f>+'Sales&amp;CostofGoodsSold'!BU154</f>
        <v>0</v>
      </c>
      <c r="AJ48" s="23">
        <f>+'Sales&amp;CostofGoodsSold'!BV154</f>
        <v>0</v>
      </c>
      <c r="AK48" s="23">
        <f>+'Sales&amp;CostofGoodsSold'!BW154</f>
        <v>0</v>
      </c>
      <c r="AL48" s="23">
        <f>+'Sales&amp;CostofGoodsSold'!BX154</f>
        <v>0</v>
      </c>
      <c r="AM48" s="23"/>
      <c r="AN48" s="81"/>
      <c r="AO48" s="23">
        <f>SUM(C48:N48)</f>
        <v>0</v>
      </c>
      <c r="AP48" s="23">
        <f>SUM(O48:Z48)</f>
        <v>0</v>
      </c>
      <c r="AQ48" s="23">
        <f>SUM(AA48:AL48)</f>
        <v>0</v>
      </c>
      <c r="AR48" s="23"/>
    </row>
    <row r="49" spans="1:44">
      <c r="A49" t="s">
        <v>128</v>
      </c>
      <c r="C49" s="24">
        <f t="shared" ref="C49:AL49" si="15">+C47-C48</f>
        <v>0</v>
      </c>
      <c r="D49" s="24">
        <f t="shared" si="15"/>
        <v>0</v>
      </c>
      <c r="E49" s="24">
        <f t="shared" si="15"/>
        <v>0</v>
      </c>
      <c r="F49" s="24">
        <f t="shared" si="15"/>
        <v>0</v>
      </c>
      <c r="G49" s="24">
        <f t="shared" si="15"/>
        <v>0</v>
      </c>
      <c r="H49" s="24">
        <f t="shared" si="15"/>
        <v>0</v>
      </c>
      <c r="I49" s="24">
        <f t="shared" si="15"/>
        <v>0</v>
      </c>
      <c r="J49" s="24">
        <f t="shared" si="15"/>
        <v>0</v>
      </c>
      <c r="K49" s="24">
        <f t="shared" si="15"/>
        <v>0</v>
      </c>
      <c r="L49" s="24">
        <f t="shared" si="15"/>
        <v>0</v>
      </c>
      <c r="M49" s="24">
        <f t="shared" si="15"/>
        <v>0</v>
      </c>
      <c r="N49" s="24">
        <f t="shared" si="15"/>
        <v>0</v>
      </c>
      <c r="O49" s="24">
        <f t="shared" si="15"/>
        <v>0</v>
      </c>
      <c r="P49" s="24">
        <f t="shared" si="15"/>
        <v>0</v>
      </c>
      <c r="Q49" s="24">
        <f t="shared" si="15"/>
        <v>0</v>
      </c>
      <c r="R49" s="24">
        <f t="shared" si="15"/>
        <v>0</v>
      </c>
      <c r="S49" s="24">
        <f t="shared" si="15"/>
        <v>0</v>
      </c>
      <c r="T49" s="24">
        <f t="shared" si="15"/>
        <v>0</v>
      </c>
      <c r="U49" s="24">
        <f t="shared" si="15"/>
        <v>0</v>
      </c>
      <c r="V49" s="24">
        <f t="shared" si="15"/>
        <v>0</v>
      </c>
      <c r="W49" s="24">
        <f t="shared" si="15"/>
        <v>0</v>
      </c>
      <c r="X49" s="24">
        <f t="shared" si="15"/>
        <v>0</v>
      </c>
      <c r="Y49" s="24">
        <f t="shared" si="15"/>
        <v>0</v>
      </c>
      <c r="Z49" s="24">
        <f t="shared" si="15"/>
        <v>0</v>
      </c>
      <c r="AA49" s="24">
        <f t="shared" si="15"/>
        <v>0</v>
      </c>
      <c r="AB49" s="24">
        <f t="shared" si="15"/>
        <v>0</v>
      </c>
      <c r="AC49" s="24">
        <f t="shared" si="15"/>
        <v>0</v>
      </c>
      <c r="AD49" s="24">
        <f t="shared" si="15"/>
        <v>0</v>
      </c>
      <c r="AE49" s="24">
        <f t="shared" si="15"/>
        <v>0</v>
      </c>
      <c r="AF49" s="24">
        <f t="shared" si="15"/>
        <v>0</v>
      </c>
      <c r="AG49" s="24">
        <f t="shared" si="15"/>
        <v>0</v>
      </c>
      <c r="AH49" s="24">
        <f t="shared" si="15"/>
        <v>0</v>
      </c>
      <c r="AI49" s="24">
        <f t="shared" si="15"/>
        <v>0</v>
      </c>
      <c r="AJ49" s="24">
        <f t="shared" si="15"/>
        <v>0</v>
      </c>
      <c r="AK49" s="24">
        <f t="shared" si="15"/>
        <v>0</v>
      </c>
      <c r="AL49" s="24">
        <f t="shared" si="15"/>
        <v>0</v>
      </c>
      <c r="AM49" s="24"/>
      <c r="AN49" s="82"/>
      <c r="AO49" s="24">
        <f>+AO47-AO48</f>
        <v>0</v>
      </c>
      <c r="AP49" s="24">
        <f>+AP47-AP48</f>
        <v>0</v>
      </c>
      <c r="AQ49" s="24">
        <f>+AQ47-AQ48</f>
        <v>0</v>
      </c>
      <c r="AR49" s="24"/>
    </row>
    <row r="50" spans="1:44">
      <c r="A50" t="s">
        <v>129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81"/>
      <c r="AO50" s="23"/>
      <c r="AP50" s="23"/>
      <c r="AQ50" s="23"/>
      <c r="AR50" s="23"/>
    </row>
    <row r="51" spans="1:44">
      <c r="B51" s="194" t="s">
        <v>49</v>
      </c>
      <c r="C51" s="23">
        <f>+'Monthly Expenses'!C28</f>
        <v>0</v>
      </c>
      <c r="D51" s="23">
        <f>+'Monthly Expenses'!D28</f>
        <v>0</v>
      </c>
      <c r="E51" s="23">
        <f>+'Monthly Expenses'!E28</f>
        <v>0</v>
      </c>
      <c r="F51" s="23">
        <f>+'Monthly Expenses'!F28</f>
        <v>0</v>
      </c>
      <c r="G51" s="23">
        <f>+'Monthly Expenses'!G28</f>
        <v>0</v>
      </c>
      <c r="H51" s="23">
        <f>+'Monthly Expenses'!H28</f>
        <v>0</v>
      </c>
      <c r="I51" s="23">
        <f>+'Monthly Expenses'!I28</f>
        <v>0</v>
      </c>
      <c r="J51" s="23">
        <f>+'Monthly Expenses'!J28</f>
        <v>0</v>
      </c>
      <c r="K51" s="23">
        <f>+'Monthly Expenses'!K28</f>
        <v>0</v>
      </c>
      <c r="L51" s="23">
        <f>+'Monthly Expenses'!L28</f>
        <v>0</v>
      </c>
      <c r="M51" s="23">
        <f>+'Monthly Expenses'!M28</f>
        <v>0</v>
      </c>
      <c r="N51" s="23">
        <f>+'Monthly Expenses'!N28</f>
        <v>0</v>
      </c>
      <c r="O51" s="23">
        <f>+'Monthly Expenses'!O28</f>
        <v>0</v>
      </c>
      <c r="P51" s="23">
        <f>+'Monthly Expenses'!P28</f>
        <v>0</v>
      </c>
      <c r="Q51" s="23">
        <f>+'Monthly Expenses'!Q28</f>
        <v>0</v>
      </c>
      <c r="R51" s="23">
        <f>+'Monthly Expenses'!R28</f>
        <v>0</v>
      </c>
      <c r="S51" s="23">
        <f>+'Monthly Expenses'!S28</f>
        <v>0</v>
      </c>
      <c r="T51" s="23">
        <f>+'Monthly Expenses'!T28</f>
        <v>0</v>
      </c>
      <c r="U51" s="23">
        <f>+'Monthly Expenses'!U28</f>
        <v>0</v>
      </c>
      <c r="V51" s="23">
        <f>+'Monthly Expenses'!V28</f>
        <v>0</v>
      </c>
      <c r="W51" s="23">
        <f>+'Monthly Expenses'!W28</f>
        <v>0</v>
      </c>
      <c r="X51" s="23">
        <f>+'Monthly Expenses'!X28</f>
        <v>0</v>
      </c>
      <c r="Y51" s="23">
        <f>+'Monthly Expenses'!Y28</f>
        <v>0</v>
      </c>
      <c r="Z51" s="23">
        <f>+'Monthly Expenses'!Z28</f>
        <v>0</v>
      </c>
      <c r="AA51" s="23">
        <f>+'Monthly Expenses'!AA28</f>
        <v>0</v>
      </c>
      <c r="AB51" s="23">
        <f>+'Monthly Expenses'!AB28</f>
        <v>0</v>
      </c>
      <c r="AC51" s="23">
        <f>+'Monthly Expenses'!AC28</f>
        <v>0</v>
      </c>
      <c r="AD51" s="23">
        <f>+'Monthly Expenses'!AD28</f>
        <v>0</v>
      </c>
      <c r="AE51" s="23">
        <f>+'Monthly Expenses'!AE28</f>
        <v>0</v>
      </c>
      <c r="AF51" s="23">
        <f>+'Monthly Expenses'!AF28</f>
        <v>0</v>
      </c>
      <c r="AG51" s="23">
        <f>+'Monthly Expenses'!AG28</f>
        <v>0</v>
      </c>
      <c r="AH51" s="23">
        <f>+'Monthly Expenses'!AH28</f>
        <v>0</v>
      </c>
      <c r="AI51" s="23">
        <f>+'Monthly Expenses'!AI28</f>
        <v>0</v>
      </c>
      <c r="AJ51" s="23">
        <f>+'Monthly Expenses'!AJ28</f>
        <v>0</v>
      </c>
      <c r="AK51" s="23">
        <f>+'Monthly Expenses'!AK28</f>
        <v>0</v>
      </c>
      <c r="AL51" s="23">
        <f>+'Monthly Expenses'!AL28</f>
        <v>0</v>
      </c>
      <c r="AM51" s="23"/>
      <c r="AN51" s="81"/>
      <c r="AO51" s="23">
        <f>SUM(C51:N51)</f>
        <v>0</v>
      </c>
      <c r="AP51" s="23">
        <f>SUM(O51:Z51)</f>
        <v>0</v>
      </c>
      <c r="AQ51" s="23">
        <f>SUM(AA51:AL51)</f>
        <v>0</v>
      </c>
      <c r="AR51" s="23"/>
    </row>
    <row r="52" spans="1:44">
      <c r="B52" t="s">
        <v>130</v>
      </c>
      <c r="C52" s="23">
        <f>+F7</f>
        <v>0</v>
      </c>
      <c r="D52" s="23">
        <f>+C52</f>
        <v>0</v>
      </c>
      <c r="E52" s="23">
        <f t="shared" ref="E52:AL52" si="16">+D52</f>
        <v>0</v>
      </c>
      <c r="F52" s="23">
        <f t="shared" si="16"/>
        <v>0</v>
      </c>
      <c r="G52" s="23">
        <f t="shared" si="16"/>
        <v>0</v>
      </c>
      <c r="H52" s="23">
        <f t="shared" si="16"/>
        <v>0</v>
      </c>
      <c r="I52" s="23">
        <f t="shared" si="16"/>
        <v>0</v>
      </c>
      <c r="J52" s="23">
        <f t="shared" si="16"/>
        <v>0</v>
      </c>
      <c r="K52" s="23">
        <f t="shared" si="16"/>
        <v>0</v>
      </c>
      <c r="L52" s="23">
        <f t="shared" si="16"/>
        <v>0</v>
      </c>
      <c r="M52" s="23">
        <f t="shared" si="16"/>
        <v>0</v>
      </c>
      <c r="N52" s="23">
        <f t="shared" si="16"/>
        <v>0</v>
      </c>
      <c r="O52" s="23">
        <f t="shared" si="16"/>
        <v>0</v>
      </c>
      <c r="P52" s="23">
        <f t="shared" si="16"/>
        <v>0</v>
      </c>
      <c r="Q52" s="23">
        <f t="shared" si="16"/>
        <v>0</v>
      </c>
      <c r="R52" s="23">
        <f t="shared" si="16"/>
        <v>0</v>
      </c>
      <c r="S52" s="23">
        <f t="shared" si="16"/>
        <v>0</v>
      </c>
      <c r="T52" s="23">
        <f t="shared" si="16"/>
        <v>0</v>
      </c>
      <c r="U52" s="23">
        <f t="shared" si="16"/>
        <v>0</v>
      </c>
      <c r="V52" s="23">
        <f t="shared" si="16"/>
        <v>0</v>
      </c>
      <c r="W52" s="23">
        <f t="shared" si="16"/>
        <v>0</v>
      </c>
      <c r="X52" s="23">
        <f t="shared" si="16"/>
        <v>0</v>
      </c>
      <c r="Y52" s="23">
        <f t="shared" si="16"/>
        <v>0</v>
      </c>
      <c r="Z52" s="23">
        <f t="shared" si="16"/>
        <v>0</v>
      </c>
      <c r="AA52" s="23">
        <f t="shared" si="16"/>
        <v>0</v>
      </c>
      <c r="AB52" s="23">
        <f t="shared" si="16"/>
        <v>0</v>
      </c>
      <c r="AC52" s="23">
        <f t="shared" si="16"/>
        <v>0</v>
      </c>
      <c r="AD52" s="23">
        <f t="shared" si="16"/>
        <v>0</v>
      </c>
      <c r="AE52" s="23">
        <f t="shared" si="16"/>
        <v>0</v>
      </c>
      <c r="AF52" s="23">
        <f t="shared" si="16"/>
        <v>0</v>
      </c>
      <c r="AG52" s="23">
        <f t="shared" si="16"/>
        <v>0</v>
      </c>
      <c r="AH52" s="23">
        <f t="shared" si="16"/>
        <v>0</v>
      </c>
      <c r="AI52" s="23">
        <f t="shared" si="16"/>
        <v>0</v>
      </c>
      <c r="AJ52" s="23">
        <f t="shared" si="16"/>
        <v>0</v>
      </c>
      <c r="AK52" s="23">
        <f t="shared" si="16"/>
        <v>0</v>
      </c>
      <c r="AL52" s="23">
        <f t="shared" si="16"/>
        <v>0</v>
      </c>
      <c r="AM52" s="23"/>
      <c r="AN52" s="81"/>
      <c r="AO52" s="23">
        <f>SUM(C52:N52)</f>
        <v>0</v>
      </c>
      <c r="AP52" s="23">
        <f>SUM(O52:Z52)</f>
        <v>0</v>
      </c>
      <c r="AQ52" s="23">
        <f>SUM(AA52:AL52)</f>
        <v>0</v>
      </c>
      <c r="AR52" s="23"/>
    </row>
    <row r="53" spans="1:44">
      <c r="B53" t="s">
        <v>131</v>
      </c>
      <c r="C53" s="24">
        <f t="shared" ref="C53:AL53" si="17">SUM(C51:C52)</f>
        <v>0</v>
      </c>
      <c r="D53" s="24">
        <f t="shared" si="17"/>
        <v>0</v>
      </c>
      <c r="E53" s="24">
        <f t="shared" si="17"/>
        <v>0</v>
      </c>
      <c r="F53" s="24">
        <f t="shared" si="17"/>
        <v>0</v>
      </c>
      <c r="G53" s="24">
        <f t="shared" si="17"/>
        <v>0</v>
      </c>
      <c r="H53" s="24">
        <f t="shared" si="17"/>
        <v>0</v>
      </c>
      <c r="I53" s="24">
        <f t="shared" si="17"/>
        <v>0</v>
      </c>
      <c r="J53" s="24">
        <f t="shared" si="17"/>
        <v>0</v>
      </c>
      <c r="K53" s="24">
        <f t="shared" si="17"/>
        <v>0</v>
      </c>
      <c r="L53" s="24">
        <f t="shared" si="17"/>
        <v>0</v>
      </c>
      <c r="M53" s="24">
        <f t="shared" si="17"/>
        <v>0</v>
      </c>
      <c r="N53" s="24">
        <f t="shared" si="17"/>
        <v>0</v>
      </c>
      <c r="O53" s="24">
        <f t="shared" si="17"/>
        <v>0</v>
      </c>
      <c r="P53" s="24">
        <f t="shared" si="17"/>
        <v>0</v>
      </c>
      <c r="Q53" s="24">
        <f t="shared" si="17"/>
        <v>0</v>
      </c>
      <c r="R53" s="24">
        <f t="shared" si="17"/>
        <v>0</v>
      </c>
      <c r="S53" s="24">
        <f t="shared" si="17"/>
        <v>0</v>
      </c>
      <c r="T53" s="24">
        <f t="shared" si="17"/>
        <v>0</v>
      </c>
      <c r="U53" s="24">
        <f t="shared" si="17"/>
        <v>0</v>
      </c>
      <c r="V53" s="24">
        <f t="shared" si="17"/>
        <v>0</v>
      </c>
      <c r="W53" s="24">
        <f t="shared" si="17"/>
        <v>0</v>
      </c>
      <c r="X53" s="24">
        <f t="shared" si="17"/>
        <v>0</v>
      </c>
      <c r="Y53" s="24">
        <f t="shared" si="17"/>
        <v>0</v>
      </c>
      <c r="Z53" s="24">
        <f t="shared" si="17"/>
        <v>0</v>
      </c>
      <c r="AA53" s="24">
        <f t="shared" si="17"/>
        <v>0</v>
      </c>
      <c r="AB53" s="24">
        <f t="shared" si="17"/>
        <v>0</v>
      </c>
      <c r="AC53" s="24">
        <f t="shared" si="17"/>
        <v>0</v>
      </c>
      <c r="AD53" s="24">
        <f t="shared" si="17"/>
        <v>0</v>
      </c>
      <c r="AE53" s="24">
        <f t="shared" si="17"/>
        <v>0</v>
      </c>
      <c r="AF53" s="24">
        <f t="shared" si="17"/>
        <v>0</v>
      </c>
      <c r="AG53" s="24">
        <f t="shared" si="17"/>
        <v>0</v>
      </c>
      <c r="AH53" s="24">
        <f t="shared" si="17"/>
        <v>0</v>
      </c>
      <c r="AI53" s="24">
        <f t="shared" si="17"/>
        <v>0</v>
      </c>
      <c r="AJ53" s="24">
        <f t="shared" si="17"/>
        <v>0</v>
      </c>
      <c r="AK53" s="24">
        <f t="shared" si="17"/>
        <v>0</v>
      </c>
      <c r="AL53" s="24">
        <f t="shared" si="17"/>
        <v>0</v>
      </c>
      <c r="AM53" s="24"/>
      <c r="AN53" s="82"/>
      <c r="AO53" s="24">
        <f>SUM(AO51:AO52)</f>
        <v>0</v>
      </c>
      <c r="AP53" s="24">
        <f>SUM(AP51:AP52)</f>
        <v>0</v>
      </c>
      <c r="AQ53" s="24">
        <f>SUM(AQ51:AQ52)</f>
        <v>0</v>
      </c>
      <c r="AR53" s="24"/>
    </row>
    <row r="54" spans="1:44">
      <c r="A54" s="189" t="s">
        <v>162</v>
      </c>
      <c r="C54" s="24">
        <f t="shared" ref="C54:AL54" si="18">+C49-C53</f>
        <v>0</v>
      </c>
      <c r="D54" s="24">
        <f t="shared" si="18"/>
        <v>0</v>
      </c>
      <c r="E54" s="24">
        <f t="shared" si="18"/>
        <v>0</v>
      </c>
      <c r="F54" s="24">
        <f t="shared" si="18"/>
        <v>0</v>
      </c>
      <c r="G54" s="24">
        <f t="shared" si="18"/>
        <v>0</v>
      </c>
      <c r="H54" s="24">
        <f t="shared" si="18"/>
        <v>0</v>
      </c>
      <c r="I54" s="24">
        <f t="shared" si="18"/>
        <v>0</v>
      </c>
      <c r="J54" s="24">
        <f t="shared" si="18"/>
        <v>0</v>
      </c>
      <c r="K54" s="24">
        <f t="shared" si="18"/>
        <v>0</v>
      </c>
      <c r="L54" s="24">
        <f t="shared" si="18"/>
        <v>0</v>
      </c>
      <c r="M54" s="24">
        <f t="shared" si="18"/>
        <v>0</v>
      </c>
      <c r="N54" s="24">
        <f t="shared" si="18"/>
        <v>0</v>
      </c>
      <c r="O54" s="24">
        <f t="shared" si="18"/>
        <v>0</v>
      </c>
      <c r="P54" s="24">
        <f t="shared" si="18"/>
        <v>0</v>
      </c>
      <c r="Q54" s="24">
        <f t="shared" si="18"/>
        <v>0</v>
      </c>
      <c r="R54" s="24">
        <f t="shared" si="18"/>
        <v>0</v>
      </c>
      <c r="S54" s="24">
        <f t="shared" si="18"/>
        <v>0</v>
      </c>
      <c r="T54" s="24">
        <f t="shared" si="18"/>
        <v>0</v>
      </c>
      <c r="U54" s="24">
        <f t="shared" si="18"/>
        <v>0</v>
      </c>
      <c r="V54" s="24">
        <f t="shared" si="18"/>
        <v>0</v>
      </c>
      <c r="W54" s="24">
        <f t="shared" si="18"/>
        <v>0</v>
      </c>
      <c r="X54" s="24">
        <f t="shared" si="18"/>
        <v>0</v>
      </c>
      <c r="Y54" s="24">
        <f t="shared" si="18"/>
        <v>0</v>
      </c>
      <c r="Z54" s="24">
        <f t="shared" si="18"/>
        <v>0</v>
      </c>
      <c r="AA54" s="24">
        <f t="shared" si="18"/>
        <v>0</v>
      </c>
      <c r="AB54" s="24">
        <f t="shared" si="18"/>
        <v>0</v>
      </c>
      <c r="AC54" s="24">
        <f t="shared" si="18"/>
        <v>0</v>
      </c>
      <c r="AD54" s="24">
        <f t="shared" si="18"/>
        <v>0</v>
      </c>
      <c r="AE54" s="24">
        <f t="shared" si="18"/>
        <v>0</v>
      </c>
      <c r="AF54" s="24">
        <f t="shared" si="18"/>
        <v>0</v>
      </c>
      <c r="AG54" s="24">
        <f t="shared" si="18"/>
        <v>0</v>
      </c>
      <c r="AH54" s="24">
        <f t="shared" si="18"/>
        <v>0</v>
      </c>
      <c r="AI54" s="24">
        <f t="shared" si="18"/>
        <v>0</v>
      </c>
      <c r="AJ54" s="24">
        <f t="shared" si="18"/>
        <v>0</v>
      </c>
      <c r="AK54" s="24">
        <f t="shared" si="18"/>
        <v>0</v>
      </c>
      <c r="AL54" s="24">
        <f t="shared" si="18"/>
        <v>0</v>
      </c>
      <c r="AM54" s="24"/>
      <c r="AN54" s="82"/>
      <c r="AO54" s="24">
        <f>+AO49-AO53</f>
        <v>0</v>
      </c>
      <c r="AP54" s="24">
        <f>+AP49-AP53</f>
        <v>0</v>
      </c>
      <c r="AQ54" s="24">
        <f>+AQ49-AQ53</f>
        <v>0</v>
      </c>
      <c r="AR54" s="24"/>
    </row>
    <row r="55" spans="1:44">
      <c r="B55" t="s">
        <v>45</v>
      </c>
      <c r="C55" s="25">
        <f>+'Monthly Expenses'!C33</f>
        <v>0</v>
      </c>
      <c r="D55" s="25">
        <f>+'Monthly Expenses'!D33</f>
        <v>0</v>
      </c>
      <c r="E55" s="25">
        <f>+'Monthly Expenses'!E33</f>
        <v>0</v>
      </c>
      <c r="F55" s="25">
        <f>+'Monthly Expenses'!F33</f>
        <v>0</v>
      </c>
      <c r="G55" s="25">
        <f>+'Monthly Expenses'!G33</f>
        <v>0</v>
      </c>
      <c r="H55" s="25">
        <f>+'Monthly Expenses'!H33</f>
        <v>0</v>
      </c>
      <c r="I55" s="25">
        <f>+'Monthly Expenses'!I33</f>
        <v>0</v>
      </c>
      <c r="J55" s="25">
        <f>+'Monthly Expenses'!J33</f>
        <v>0</v>
      </c>
      <c r="K55" s="25">
        <f>+'Monthly Expenses'!K33</f>
        <v>0</v>
      </c>
      <c r="L55" s="25">
        <f>+'Monthly Expenses'!L33</f>
        <v>0</v>
      </c>
      <c r="M55" s="25">
        <f>+'Monthly Expenses'!M33</f>
        <v>0</v>
      </c>
      <c r="N55" s="25">
        <f>+'Monthly Expenses'!N33</f>
        <v>0</v>
      </c>
      <c r="O55" s="25">
        <f>+'Monthly Expenses'!O33</f>
        <v>0</v>
      </c>
      <c r="P55" s="25">
        <f>+'Monthly Expenses'!P33</f>
        <v>0</v>
      </c>
      <c r="Q55" s="25">
        <f>+'Monthly Expenses'!Q33</f>
        <v>0</v>
      </c>
      <c r="R55" s="25">
        <f>+'Monthly Expenses'!R33</f>
        <v>0</v>
      </c>
      <c r="S55" s="25">
        <f>+'Monthly Expenses'!S33</f>
        <v>0</v>
      </c>
      <c r="T55" s="25">
        <f>+'Monthly Expenses'!T33</f>
        <v>0</v>
      </c>
      <c r="U55" s="25">
        <f>+'Monthly Expenses'!U33</f>
        <v>0</v>
      </c>
      <c r="V55" s="25">
        <f>+'Monthly Expenses'!V33</f>
        <v>0</v>
      </c>
      <c r="W55" s="25">
        <f>+'Monthly Expenses'!W33</f>
        <v>0</v>
      </c>
      <c r="X55" s="25">
        <f>+'Monthly Expenses'!X33</f>
        <v>0</v>
      </c>
      <c r="Y55" s="25">
        <f>+'Monthly Expenses'!Y33</f>
        <v>0</v>
      </c>
      <c r="Z55" s="25">
        <f>+'Monthly Expenses'!Z33</f>
        <v>0</v>
      </c>
      <c r="AA55" s="25">
        <f>+'Monthly Expenses'!AA33</f>
        <v>0</v>
      </c>
      <c r="AB55" s="25">
        <f>+'Monthly Expenses'!AB33</f>
        <v>0</v>
      </c>
      <c r="AC55" s="25">
        <f>+'Monthly Expenses'!AC33</f>
        <v>0</v>
      </c>
      <c r="AD55" s="25">
        <f>+'Monthly Expenses'!AD33</f>
        <v>0</v>
      </c>
      <c r="AE55" s="25">
        <f>+'Monthly Expenses'!AE33</f>
        <v>0</v>
      </c>
      <c r="AF55" s="25">
        <f>+'Monthly Expenses'!AF33</f>
        <v>0</v>
      </c>
      <c r="AG55" s="25">
        <f>+'Monthly Expenses'!AG33</f>
        <v>0</v>
      </c>
      <c r="AH55" s="25">
        <f>+'Monthly Expenses'!AH33</f>
        <v>0</v>
      </c>
      <c r="AI55" s="25">
        <f>+'Monthly Expenses'!AI33</f>
        <v>0</v>
      </c>
      <c r="AJ55" s="25">
        <f>+'Monthly Expenses'!AJ33</f>
        <v>0</v>
      </c>
      <c r="AK55" s="25">
        <f>+'Monthly Expenses'!AK33</f>
        <v>0</v>
      </c>
      <c r="AL55" s="25">
        <f>+'Monthly Expenses'!AL33</f>
        <v>0</v>
      </c>
      <c r="AM55" s="25"/>
      <c r="AN55" s="85"/>
      <c r="AO55" s="23">
        <f>SUM(C55:N55)</f>
        <v>0</v>
      </c>
      <c r="AP55" s="23">
        <f>SUM(O55:Z55)</f>
        <v>0</v>
      </c>
      <c r="AQ55" s="23">
        <f>SUM(AA55:AL55)</f>
        <v>0</v>
      </c>
      <c r="AR55" s="25"/>
    </row>
    <row r="56" spans="1:44">
      <c r="A56" s="189" t="s">
        <v>163</v>
      </c>
      <c r="C56" s="24">
        <f t="shared" ref="C56:AL56" si="19">+C54-C55</f>
        <v>0</v>
      </c>
      <c r="D56" s="24">
        <f t="shared" si="19"/>
        <v>0</v>
      </c>
      <c r="E56" s="24">
        <f t="shared" si="19"/>
        <v>0</v>
      </c>
      <c r="F56" s="24">
        <f t="shared" si="19"/>
        <v>0</v>
      </c>
      <c r="G56" s="24">
        <f t="shared" si="19"/>
        <v>0</v>
      </c>
      <c r="H56" s="24">
        <f t="shared" si="19"/>
        <v>0</v>
      </c>
      <c r="I56" s="24">
        <f t="shared" si="19"/>
        <v>0</v>
      </c>
      <c r="J56" s="24">
        <f t="shared" si="19"/>
        <v>0</v>
      </c>
      <c r="K56" s="24">
        <f t="shared" si="19"/>
        <v>0</v>
      </c>
      <c r="L56" s="24">
        <f t="shared" si="19"/>
        <v>0</v>
      </c>
      <c r="M56" s="24">
        <f t="shared" si="19"/>
        <v>0</v>
      </c>
      <c r="N56" s="24">
        <f t="shared" si="19"/>
        <v>0</v>
      </c>
      <c r="O56" s="24">
        <f t="shared" si="19"/>
        <v>0</v>
      </c>
      <c r="P56" s="24">
        <f t="shared" si="19"/>
        <v>0</v>
      </c>
      <c r="Q56" s="24">
        <f t="shared" si="19"/>
        <v>0</v>
      </c>
      <c r="R56" s="24">
        <f t="shared" si="19"/>
        <v>0</v>
      </c>
      <c r="S56" s="24">
        <f t="shared" si="19"/>
        <v>0</v>
      </c>
      <c r="T56" s="24">
        <f t="shared" si="19"/>
        <v>0</v>
      </c>
      <c r="U56" s="24">
        <f t="shared" si="19"/>
        <v>0</v>
      </c>
      <c r="V56" s="24">
        <f t="shared" si="19"/>
        <v>0</v>
      </c>
      <c r="W56" s="24">
        <f t="shared" si="19"/>
        <v>0</v>
      </c>
      <c r="X56" s="24">
        <f t="shared" si="19"/>
        <v>0</v>
      </c>
      <c r="Y56" s="24">
        <f t="shared" si="19"/>
        <v>0</v>
      </c>
      <c r="Z56" s="24">
        <f t="shared" si="19"/>
        <v>0</v>
      </c>
      <c r="AA56" s="24">
        <f t="shared" si="19"/>
        <v>0</v>
      </c>
      <c r="AB56" s="24">
        <f t="shared" si="19"/>
        <v>0</v>
      </c>
      <c r="AC56" s="24">
        <f t="shared" si="19"/>
        <v>0</v>
      </c>
      <c r="AD56" s="24">
        <f t="shared" si="19"/>
        <v>0</v>
      </c>
      <c r="AE56" s="24">
        <f t="shared" si="19"/>
        <v>0</v>
      </c>
      <c r="AF56" s="24">
        <f t="shared" si="19"/>
        <v>0</v>
      </c>
      <c r="AG56" s="24">
        <f t="shared" si="19"/>
        <v>0</v>
      </c>
      <c r="AH56" s="24">
        <f t="shared" si="19"/>
        <v>0</v>
      </c>
      <c r="AI56" s="24">
        <f t="shared" si="19"/>
        <v>0</v>
      </c>
      <c r="AJ56" s="24">
        <f t="shared" si="19"/>
        <v>0</v>
      </c>
      <c r="AK56" s="24">
        <f t="shared" si="19"/>
        <v>0</v>
      </c>
      <c r="AL56" s="24">
        <f t="shared" si="19"/>
        <v>0</v>
      </c>
      <c r="AM56" s="24"/>
      <c r="AN56" s="82"/>
      <c r="AO56" s="24">
        <f>+AO54-AO55</f>
        <v>0</v>
      </c>
      <c r="AP56" s="24">
        <f>+AP54-AP55</f>
        <v>0</v>
      </c>
      <c r="AQ56" s="24">
        <f>+AQ54-AQ55</f>
        <v>0</v>
      </c>
      <c r="AR56" s="24"/>
    </row>
    <row r="57" spans="1:44">
      <c r="B57" s="86">
        <v>0.35</v>
      </c>
      <c r="C57" s="23">
        <f>IF(C56&gt;0,C56*$B$57,0)</f>
        <v>0</v>
      </c>
      <c r="D57" s="23">
        <f>IF(D56&gt;0,D56*$B$57,0)</f>
        <v>0</v>
      </c>
      <c r="E57" s="23">
        <f>IF(E56&gt;0,E56*$B$57,0)</f>
        <v>0</v>
      </c>
      <c r="F57" s="23">
        <f t="shared" ref="F57:AL57" si="20">IF(F56&gt;0,F56*$B$57,0)</f>
        <v>0</v>
      </c>
      <c r="G57" s="23">
        <f t="shared" si="20"/>
        <v>0</v>
      </c>
      <c r="H57" s="23">
        <f t="shared" si="20"/>
        <v>0</v>
      </c>
      <c r="I57" s="23">
        <f t="shared" si="20"/>
        <v>0</v>
      </c>
      <c r="J57" s="23">
        <f t="shared" si="20"/>
        <v>0</v>
      </c>
      <c r="K57" s="23">
        <f t="shared" si="20"/>
        <v>0</v>
      </c>
      <c r="L57" s="23">
        <f t="shared" si="20"/>
        <v>0</v>
      </c>
      <c r="M57" s="23">
        <f t="shared" si="20"/>
        <v>0</v>
      </c>
      <c r="N57" s="23">
        <f t="shared" si="20"/>
        <v>0</v>
      </c>
      <c r="O57" s="23">
        <f t="shared" si="20"/>
        <v>0</v>
      </c>
      <c r="P57" s="23">
        <f t="shared" si="20"/>
        <v>0</v>
      </c>
      <c r="Q57" s="23">
        <f t="shared" si="20"/>
        <v>0</v>
      </c>
      <c r="R57" s="23">
        <f t="shared" si="20"/>
        <v>0</v>
      </c>
      <c r="S57" s="23">
        <f t="shared" si="20"/>
        <v>0</v>
      </c>
      <c r="T57" s="23">
        <f t="shared" si="20"/>
        <v>0</v>
      </c>
      <c r="U57" s="23">
        <f t="shared" si="20"/>
        <v>0</v>
      </c>
      <c r="V57" s="23">
        <f t="shared" si="20"/>
        <v>0</v>
      </c>
      <c r="W57" s="23">
        <f t="shared" si="20"/>
        <v>0</v>
      </c>
      <c r="X57" s="23">
        <f t="shared" si="20"/>
        <v>0</v>
      </c>
      <c r="Y57" s="23">
        <f t="shared" si="20"/>
        <v>0</v>
      </c>
      <c r="Z57" s="23">
        <f t="shared" si="20"/>
        <v>0</v>
      </c>
      <c r="AA57" s="23">
        <f t="shared" si="20"/>
        <v>0</v>
      </c>
      <c r="AB57" s="23">
        <f t="shared" si="20"/>
        <v>0</v>
      </c>
      <c r="AC57" s="23">
        <f t="shared" si="20"/>
        <v>0</v>
      </c>
      <c r="AD57" s="23">
        <f t="shared" si="20"/>
        <v>0</v>
      </c>
      <c r="AE57" s="23">
        <f t="shared" si="20"/>
        <v>0</v>
      </c>
      <c r="AF57" s="23">
        <f t="shared" si="20"/>
        <v>0</v>
      </c>
      <c r="AG57" s="23">
        <f t="shared" si="20"/>
        <v>0</v>
      </c>
      <c r="AH57" s="23">
        <f t="shared" si="20"/>
        <v>0</v>
      </c>
      <c r="AI57" s="23">
        <f t="shared" si="20"/>
        <v>0</v>
      </c>
      <c r="AJ57" s="23">
        <f t="shared" si="20"/>
        <v>0</v>
      </c>
      <c r="AK57" s="23">
        <f t="shared" si="20"/>
        <v>0</v>
      </c>
      <c r="AL57" s="23">
        <f t="shared" si="20"/>
        <v>0</v>
      </c>
      <c r="AM57" s="23"/>
      <c r="AN57" s="81"/>
      <c r="AO57" s="23">
        <f>IF(SUM(C56:N56)&lt;0,0,SUM(C56:N56)*$B57)</f>
        <v>0</v>
      </c>
      <c r="AP57" s="23">
        <f>IF(SUM(O56:Z56)&lt;0,0,SUM(O56:Z56)*$B57)</f>
        <v>0</v>
      </c>
      <c r="AQ57" s="23">
        <f>IF(SUM(AA56:AL56)&lt;0,0,SUM(AA56:AL56)*$B57)</f>
        <v>0</v>
      </c>
      <c r="AR57" s="23"/>
    </row>
    <row r="58" spans="1:44">
      <c r="A58" s="87" t="s">
        <v>289</v>
      </c>
      <c r="C58" s="24">
        <f t="shared" ref="C58:AL58" si="21">+C56-C57</f>
        <v>0</v>
      </c>
      <c r="D58" s="24">
        <f t="shared" si="21"/>
        <v>0</v>
      </c>
      <c r="E58" s="24">
        <f t="shared" si="21"/>
        <v>0</v>
      </c>
      <c r="F58" s="24">
        <f t="shared" si="21"/>
        <v>0</v>
      </c>
      <c r="G58" s="24">
        <f t="shared" si="21"/>
        <v>0</v>
      </c>
      <c r="H58" s="24">
        <f t="shared" si="21"/>
        <v>0</v>
      </c>
      <c r="I58" s="24">
        <f t="shared" si="21"/>
        <v>0</v>
      </c>
      <c r="J58" s="24">
        <f t="shared" si="21"/>
        <v>0</v>
      </c>
      <c r="K58" s="24">
        <f t="shared" si="21"/>
        <v>0</v>
      </c>
      <c r="L58" s="24">
        <f t="shared" si="21"/>
        <v>0</v>
      </c>
      <c r="M58" s="24">
        <f t="shared" si="21"/>
        <v>0</v>
      </c>
      <c r="N58" s="24">
        <f t="shared" si="21"/>
        <v>0</v>
      </c>
      <c r="O58" s="24">
        <f t="shared" si="21"/>
        <v>0</v>
      </c>
      <c r="P58" s="24">
        <f t="shared" si="21"/>
        <v>0</v>
      </c>
      <c r="Q58" s="24">
        <f t="shared" si="21"/>
        <v>0</v>
      </c>
      <c r="R58" s="24">
        <f t="shared" si="21"/>
        <v>0</v>
      </c>
      <c r="S58" s="24">
        <f t="shared" si="21"/>
        <v>0</v>
      </c>
      <c r="T58" s="24">
        <f t="shared" si="21"/>
        <v>0</v>
      </c>
      <c r="U58" s="24">
        <f t="shared" si="21"/>
        <v>0</v>
      </c>
      <c r="V58" s="24">
        <f t="shared" si="21"/>
        <v>0</v>
      </c>
      <c r="W58" s="24">
        <f t="shared" si="21"/>
        <v>0</v>
      </c>
      <c r="X58" s="24">
        <f t="shared" si="21"/>
        <v>0</v>
      </c>
      <c r="Y58" s="24">
        <f t="shared" si="21"/>
        <v>0</v>
      </c>
      <c r="Z58" s="24">
        <f t="shared" si="21"/>
        <v>0</v>
      </c>
      <c r="AA58" s="24">
        <f t="shared" si="21"/>
        <v>0</v>
      </c>
      <c r="AB58" s="24">
        <f t="shared" si="21"/>
        <v>0</v>
      </c>
      <c r="AC58" s="24">
        <f t="shared" si="21"/>
        <v>0</v>
      </c>
      <c r="AD58" s="24">
        <f t="shared" si="21"/>
        <v>0</v>
      </c>
      <c r="AE58" s="24">
        <f t="shared" si="21"/>
        <v>0</v>
      </c>
      <c r="AF58" s="24">
        <f t="shared" si="21"/>
        <v>0</v>
      </c>
      <c r="AG58" s="24">
        <f t="shared" si="21"/>
        <v>0</v>
      </c>
      <c r="AH58" s="24">
        <f t="shared" si="21"/>
        <v>0</v>
      </c>
      <c r="AI58" s="24">
        <f t="shared" si="21"/>
        <v>0</v>
      </c>
      <c r="AJ58" s="24">
        <f t="shared" si="21"/>
        <v>0</v>
      </c>
      <c r="AK58" s="24">
        <f t="shared" si="21"/>
        <v>0</v>
      </c>
      <c r="AL58" s="24">
        <f t="shared" si="21"/>
        <v>0</v>
      </c>
      <c r="AM58" s="24"/>
      <c r="AN58" s="82"/>
      <c r="AO58" s="24">
        <f>+AO56-AO57</f>
        <v>0</v>
      </c>
      <c r="AP58" s="24">
        <f>+AP56-AP57</f>
        <v>0</v>
      </c>
      <c r="AQ58" s="24">
        <f>+AQ56-AQ57</f>
        <v>0</v>
      </c>
      <c r="AR58" s="24"/>
    </row>
    <row r="59" spans="1:44" ht="21" customHeight="1">
      <c r="A59" s="77" t="s">
        <v>46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85"/>
      <c r="AO59" s="25"/>
      <c r="AP59" s="25"/>
      <c r="AQ59" s="25"/>
      <c r="AR59" s="25"/>
    </row>
    <row r="60" spans="1:44">
      <c r="A60" s="88" t="s">
        <v>161</v>
      </c>
      <c r="B60" s="89"/>
      <c r="C60" s="90">
        <f t="shared" ref="C60:AL60" si="22">IF(C47&gt;0,+C49/C47,0)</f>
        <v>0</v>
      </c>
      <c r="D60" s="90">
        <f t="shared" si="22"/>
        <v>0</v>
      </c>
      <c r="E60" s="90">
        <f t="shared" si="22"/>
        <v>0</v>
      </c>
      <c r="F60" s="90">
        <f t="shared" si="22"/>
        <v>0</v>
      </c>
      <c r="G60" s="90">
        <f t="shared" si="22"/>
        <v>0</v>
      </c>
      <c r="H60" s="90">
        <f t="shared" si="22"/>
        <v>0</v>
      </c>
      <c r="I60" s="90">
        <f t="shared" si="22"/>
        <v>0</v>
      </c>
      <c r="J60" s="90">
        <f t="shared" si="22"/>
        <v>0</v>
      </c>
      <c r="K60" s="90">
        <f t="shared" si="22"/>
        <v>0</v>
      </c>
      <c r="L60" s="90">
        <f t="shared" si="22"/>
        <v>0</v>
      </c>
      <c r="M60" s="90">
        <f t="shared" si="22"/>
        <v>0</v>
      </c>
      <c r="N60" s="90">
        <f t="shared" si="22"/>
        <v>0</v>
      </c>
      <c r="O60" s="90">
        <f t="shared" si="22"/>
        <v>0</v>
      </c>
      <c r="P60" s="90">
        <f t="shared" si="22"/>
        <v>0</v>
      </c>
      <c r="Q60" s="90">
        <f t="shared" si="22"/>
        <v>0</v>
      </c>
      <c r="R60" s="90">
        <f t="shared" si="22"/>
        <v>0</v>
      </c>
      <c r="S60" s="90">
        <f t="shared" si="22"/>
        <v>0</v>
      </c>
      <c r="T60" s="90">
        <f t="shared" si="22"/>
        <v>0</v>
      </c>
      <c r="U60" s="90">
        <f t="shared" si="22"/>
        <v>0</v>
      </c>
      <c r="V60" s="90">
        <f t="shared" si="22"/>
        <v>0</v>
      </c>
      <c r="W60" s="90">
        <f t="shared" si="22"/>
        <v>0</v>
      </c>
      <c r="X60" s="90">
        <f t="shared" si="22"/>
        <v>0</v>
      </c>
      <c r="Y60" s="90">
        <f t="shared" si="22"/>
        <v>0</v>
      </c>
      <c r="Z60" s="90">
        <f t="shared" si="22"/>
        <v>0</v>
      </c>
      <c r="AA60" s="90">
        <f t="shared" si="22"/>
        <v>0</v>
      </c>
      <c r="AB60" s="90">
        <f t="shared" si="22"/>
        <v>0</v>
      </c>
      <c r="AC60" s="90">
        <f t="shared" si="22"/>
        <v>0</v>
      </c>
      <c r="AD60" s="90">
        <f t="shared" si="22"/>
        <v>0</v>
      </c>
      <c r="AE60" s="90">
        <f t="shared" si="22"/>
        <v>0</v>
      </c>
      <c r="AF60" s="90">
        <f t="shared" si="22"/>
        <v>0</v>
      </c>
      <c r="AG60" s="90">
        <f t="shared" si="22"/>
        <v>0</v>
      </c>
      <c r="AH60" s="90">
        <f t="shared" si="22"/>
        <v>0</v>
      </c>
      <c r="AI60" s="90">
        <f t="shared" si="22"/>
        <v>0</v>
      </c>
      <c r="AJ60" s="90">
        <f t="shared" si="22"/>
        <v>0</v>
      </c>
      <c r="AK60" s="90">
        <f t="shared" si="22"/>
        <v>0</v>
      </c>
      <c r="AL60" s="90">
        <f t="shared" si="22"/>
        <v>0</v>
      </c>
      <c r="AM60" s="90"/>
      <c r="AN60" s="91"/>
      <c r="AO60" s="90">
        <f>IF(AO47&gt;0,+AO49/AO47,0)</f>
        <v>0</v>
      </c>
      <c r="AP60" s="90">
        <f>IF(AP47&gt;0,+AP49/AP47,0)</f>
        <v>0</v>
      </c>
      <c r="AQ60" s="90">
        <f>IF(AQ47&gt;0,+AQ49/AQ47,0)</f>
        <v>0</v>
      </c>
      <c r="AR60" s="90"/>
    </row>
    <row r="61" spans="1:44">
      <c r="A61" s="88" t="s">
        <v>245</v>
      </c>
      <c r="B61" s="89"/>
      <c r="C61" s="90">
        <f t="shared" ref="C61:AL61" si="23">IF(C47&gt;0,+C54/C47,)</f>
        <v>0</v>
      </c>
      <c r="D61" s="90">
        <f t="shared" si="23"/>
        <v>0</v>
      </c>
      <c r="E61" s="90">
        <f t="shared" si="23"/>
        <v>0</v>
      </c>
      <c r="F61" s="90">
        <f t="shared" si="23"/>
        <v>0</v>
      </c>
      <c r="G61" s="90">
        <f t="shared" si="23"/>
        <v>0</v>
      </c>
      <c r="H61" s="90">
        <f t="shared" si="23"/>
        <v>0</v>
      </c>
      <c r="I61" s="90">
        <f t="shared" si="23"/>
        <v>0</v>
      </c>
      <c r="J61" s="90">
        <f t="shared" si="23"/>
        <v>0</v>
      </c>
      <c r="K61" s="90">
        <f t="shared" si="23"/>
        <v>0</v>
      </c>
      <c r="L61" s="90">
        <f t="shared" si="23"/>
        <v>0</v>
      </c>
      <c r="M61" s="90">
        <f t="shared" si="23"/>
        <v>0</v>
      </c>
      <c r="N61" s="90">
        <f t="shared" si="23"/>
        <v>0</v>
      </c>
      <c r="O61" s="90">
        <f t="shared" si="23"/>
        <v>0</v>
      </c>
      <c r="P61" s="90">
        <f t="shared" si="23"/>
        <v>0</v>
      </c>
      <c r="Q61" s="90">
        <f t="shared" si="23"/>
        <v>0</v>
      </c>
      <c r="R61" s="90">
        <f t="shared" si="23"/>
        <v>0</v>
      </c>
      <c r="S61" s="90">
        <f t="shared" si="23"/>
        <v>0</v>
      </c>
      <c r="T61" s="90">
        <f t="shared" si="23"/>
        <v>0</v>
      </c>
      <c r="U61" s="90">
        <f t="shared" si="23"/>
        <v>0</v>
      </c>
      <c r="V61" s="90">
        <f t="shared" si="23"/>
        <v>0</v>
      </c>
      <c r="W61" s="90">
        <f t="shared" si="23"/>
        <v>0</v>
      </c>
      <c r="X61" s="90">
        <f t="shared" si="23"/>
        <v>0</v>
      </c>
      <c r="Y61" s="90">
        <f t="shared" si="23"/>
        <v>0</v>
      </c>
      <c r="Z61" s="90">
        <f t="shared" si="23"/>
        <v>0</v>
      </c>
      <c r="AA61" s="90">
        <f t="shared" si="23"/>
        <v>0</v>
      </c>
      <c r="AB61" s="90">
        <f t="shared" si="23"/>
        <v>0</v>
      </c>
      <c r="AC61" s="90">
        <f t="shared" si="23"/>
        <v>0</v>
      </c>
      <c r="AD61" s="90">
        <f t="shared" si="23"/>
        <v>0</v>
      </c>
      <c r="AE61" s="90">
        <f t="shared" si="23"/>
        <v>0</v>
      </c>
      <c r="AF61" s="90">
        <f t="shared" si="23"/>
        <v>0</v>
      </c>
      <c r="AG61" s="90">
        <f t="shared" si="23"/>
        <v>0</v>
      </c>
      <c r="AH61" s="90">
        <f t="shared" si="23"/>
        <v>0</v>
      </c>
      <c r="AI61" s="90">
        <f t="shared" si="23"/>
        <v>0</v>
      </c>
      <c r="AJ61" s="90">
        <f t="shared" si="23"/>
        <v>0</v>
      </c>
      <c r="AK61" s="90">
        <f t="shared" si="23"/>
        <v>0</v>
      </c>
      <c r="AL61" s="90">
        <f t="shared" si="23"/>
        <v>0</v>
      </c>
      <c r="AM61" s="90"/>
      <c r="AN61" s="91"/>
      <c r="AO61" s="90">
        <f>IF(AO47&gt;0,+AO54/AO47,)</f>
        <v>0</v>
      </c>
      <c r="AP61" s="90">
        <f>IF(AP47&gt;0,+AP54/AP47,)</f>
        <v>0</v>
      </c>
      <c r="AQ61" s="90">
        <f>IF(AQ47&gt;0,+AQ54/AQ47,)</f>
        <v>0</v>
      </c>
      <c r="AR61" s="90"/>
    </row>
    <row r="62" spans="1:44">
      <c r="A62" s="88" t="s">
        <v>241</v>
      </c>
      <c r="B62" s="89"/>
      <c r="C62" s="90">
        <f t="shared" ref="C62:AL62" si="24">IF(C47&gt;0,+C58/C47,)</f>
        <v>0</v>
      </c>
      <c r="D62" s="90">
        <f t="shared" si="24"/>
        <v>0</v>
      </c>
      <c r="E62" s="90">
        <f t="shared" si="24"/>
        <v>0</v>
      </c>
      <c r="F62" s="90">
        <f t="shared" si="24"/>
        <v>0</v>
      </c>
      <c r="G62" s="90">
        <f t="shared" si="24"/>
        <v>0</v>
      </c>
      <c r="H62" s="90">
        <f t="shared" si="24"/>
        <v>0</v>
      </c>
      <c r="I62" s="90">
        <f t="shared" si="24"/>
        <v>0</v>
      </c>
      <c r="J62" s="90">
        <f t="shared" si="24"/>
        <v>0</v>
      </c>
      <c r="K62" s="90">
        <f t="shared" si="24"/>
        <v>0</v>
      </c>
      <c r="L62" s="90">
        <f t="shared" si="24"/>
        <v>0</v>
      </c>
      <c r="M62" s="90">
        <f t="shared" si="24"/>
        <v>0</v>
      </c>
      <c r="N62" s="90">
        <f t="shared" si="24"/>
        <v>0</v>
      </c>
      <c r="O62" s="90">
        <f t="shared" si="24"/>
        <v>0</v>
      </c>
      <c r="P62" s="90">
        <f t="shared" si="24"/>
        <v>0</v>
      </c>
      <c r="Q62" s="90">
        <f t="shared" si="24"/>
        <v>0</v>
      </c>
      <c r="R62" s="90">
        <f t="shared" si="24"/>
        <v>0</v>
      </c>
      <c r="S62" s="90">
        <f t="shared" si="24"/>
        <v>0</v>
      </c>
      <c r="T62" s="90">
        <f t="shared" si="24"/>
        <v>0</v>
      </c>
      <c r="U62" s="90">
        <f t="shared" si="24"/>
        <v>0</v>
      </c>
      <c r="V62" s="90">
        <f t="shared" si="24"/>
        <v>0</v>
      </c>
      <c r="W62" s="90">
        <f t="shared" si="24"/>
        <v>0</v>
      </c>
      <c r="X62" s="90">
        <f t="shared" si="24"/>
        <v>0</v>
      </c>
      <c r="Y62" s="90">
        <f t="shared" si="24"/>
        <v>0</v>
      </c>
      <c r="Z62" s="90">
        <f t="shared" si="24"/>
        <v>0</v>
      </c>
      <c r="AA62" s="90">
        <f t="shared" si="24"/>
        <v>0</v>
      </c>
      <c r="AB62" s="90">
        <f t="shared" si="24"/>
        <v>0</v>
      </c>
      <c r="AC62" s="90">
        <f t="shared" si="24"/>
        <v>0</v>
      </c>
      <c r="AD62" s="90">
        <f t="shared" si="24"/>
        <v>0</v>
      </c>
      <c r="AE62" s="90">
        <f t="shared" si="24"/>
        <v>0</v>
      </c>
      <c r="AF62" s="90">
        <f t="shared" si="24"/>
        <v>0</v>
      </c>
      <c r="AG62" s="90">
        <f t="shared" si="24"/>
        <v>0</v>
      </c>
      <c r="AH62" s="90">
        <f t="shared" si="24"/>
        <v>0</v>
      </c>
      <c r="AI62" s="90">
        <f t="shared" si="24"/>
        <v>0</v>
      </c>
      <c r="AJ62" s="90">
        <f t="shared" si="24"/>
        <v>0</v>
      </c>
      <c r="AK62" s="90">
        <f t="shared" si="24"/>
        <v>0</v>
      </c>
      <c r="AL62" s="90">
        <f t="shared" si="24"/>
        <v>0</v>
      </c>
      <c r="AM62" s="90"/>
      <c r="AN62" s="91"/>
      <c r="AO62" s="90">
        <f>IF(AO47&gt;0,+AO58/AO47,)</f>
        <v>0</v>
      </c>
      <c r="AP62" s="90">
        <f>IF(AP47&gt;0,+AP58/AP47,)</f>
        <v>0</v>
      </c>
      <c r="AQ62" s="90">
        <f>IF(AQ47&gt;0,+AQ58/AQ47,)</f>
        <v>0</v>
      </c>
      <c r="AR62" s="90"/>
    </row>
    <row r="63" spans="1:44" ht="25.5" customHeight="1">
      <c r="A63" s="92" t="s">
        <v>47</v>
      </c>
      <c r="AN63" s="78"/>
    </row>
    <row r="64" spans="1:44">
      <c r="A64" t="s">
        <v>48</v>
      </c>
      <c r="AN64" s="78"/>
    </row>
    <row r="65" spans="1:44">
      <c r="B65" t="s">
        <v>135</v>
      </c>
      <c r="AN65" s="78"/>
    </row>
    <row r="66" spans="1:44">
      <c r="B66" s="83" t="s">
        <v>272</v>
      </c>
      <c r="C66" s="23">
        <f t="shared" ref="C66:AL66" si="25">+C45</f>
        <v>0</v>
      </c>
      <c r="D66" s="23">
        <f t="shared" si="25"/>
        <v>0</v>
      </c>
      <c r="E66" s="23">
        <f t="shared" si="25"/>
        <v>0</v>
      </c>
      <c r="F66" s="23">
        <f t="shared" si="25"/>
        <v>0</v>
      </c>
      <c r="G66" s="23">
        <f t="shared" si="25"/>
        <v>0</v>
      </c>
      <c r="H66" s="23">
        <f t="shared" si="25"/>
        <v>0</v>
      </c>
      <c r="I66" s="23">
        <f t="shared" si="25"/>
        <v>0</v>
      </c>
      <c r="J66" s="23">
        <f t="shared" si="25"/>
        <v>0</v>
      </c>
      <c r="K66" s="23">
        <f t="shared" si="25"/>
        <v>0</v>
      </c>
      <c r="L66" s="23">
        <f t="shared" si="25"/>
        <v>0</v>
      </c>
      <c r="M66" s="23">
        <f t="shared" si="25"/>
        <v>0</v>
      </c>
      <c r="N66" s="23">
        <f t="shared" si="25"/>
        <v>0</v>
      </c>
      <c r="O66" s="23">
        <f t="shared" si="25"/>
        <v>0</v>
      </c>
      <c r="P66" s="23">
        <f t="shared" si="25"/>
        <v>0</v>
      </c>
      <c r="Q66" s="23">
        <f t="shared" si="25"/>
        <v>0</v>
      </c>
      <c r="R66" s="23">
        <f t="shared" si="25"/>
        <v>0</v>
      </c>
      <c r="S66" s="23">
        <f t="shared" si="25"/>
        <v>0</v>
      </c>
      <c r="T66" s="23">
        <f t="shared" si="25"/>
        <v>0</v>
      </c>
      <c r="U66" s="23">
        <f t="shared" si="25"/>
        <v>0</v>
      </c>
      <c r="V66" s="23">
        <f t="shared" si="25"/>
        <v>0</v>
      </c>
      <c r="W66" s="23">
        <f t="shared" si="25"/>
        <v>0</v>
      </c>
      <c r="X66" s="23">
        <f t="shared" si="25"/>
        <v>0</v>
      </c>
      <c r="Y66" s="23">
        <f t="shared" si="25"/>
        <v>0</v>
      </c>
      <c r="Z66" s="23">
        <f t="shared" si="25"/>
        <v>0</v>
      </c>
      <c r="AA66" s="23">
        <f t="shared" si="25"/>
        <v>0</v>
      </c>
      <c r="AB66" s="23">
        <f t="shared" si="25"/>
        <v>0</v>
      </c>
      <c r="AC66" s="23">
        <f t="shared" si="25"/>
        <v>0</v>
      </c>
      <c r="AD66" s="23">
        <f t="shared" si="25"/>
        <v>0</v>
      </c>
      <c r="AE66" s="23">
        <f t="shared" si="25"/>
        <v>0</v>
      </c>
      <c r="AF66" s="23">
        <f t="shared" si="25"/>
        <v>0</v>
      </c>
      <c r="AG66" s="23">
        <f t="shared" si="25"/>
        <v>0</v>
      </c>
      <c r="AH66" s="23">
        <f t="shared" si="25"/>
        <v>0</v>
      </c>
      <c r="AI66" s="23">
        <f t="shared" si="25"/>
        <v>0</v>
      </c>
      <c r="AJ66" s="23">
        <f t="shared" si="25"/>
        <v>0</v>
      </c>
      <c r="AK66" s="23">
        <f t="shared" si="25"/>
        <v>0</v>
      </c>
      <c r="AL66" s="23">
        <f t="shared" si="25"/>
        <v>0</v>
      </c>
      <c r="AM66" s="23"/>
      <c r="AN66" s="81"/>
      <c r="AO66" s="23">
        <f>+N66</f>
        <v>0</v>
      </c>
      <c r="AP66" s="23">
        <f>+Z66</f>
        <v>0</v>
      </c>
      <c r="AQ66" s="23">
        <f>+AL66</f>
        <v>0</v>
      </c>
      <c r="AR66" s="23"/>
    </row>
    <row r="67" spans="1:44">
      <c r="B67" s="187" t="s">
        <v>273</v>
      </c>
      <c r="C67" s="23">
        <f>+C47-C25</f>
        <v>0</v>
      </c>
      <c r="D67" s="23">
        <f t="shared" ref="D67:AL67" si="26">+C67+D47-D25</f>
        <v>0</v>
      </c>
      <c r="E67" s="23">
        <f t="shared" si="26"/>
        <v>0</v>
      </c>
      <c r="F67" s="23">
        <f t="shared" si="26"/>
        <v>0</v>
      </c>
      <c r="G67" s="23">
        <f t="shared" si="26"/>
        <v>0</v>
      </c>
      <c r="H67" s="23">
        <f t="shared" si="26"/>
        <v>0</v>
      </c>
      <c r="I67" s="23">
        <f t="shared" si="26"/>
        <v>0</v>
      </c>
      <c r="J67" s="23">
        <f t="shared" si="26"/>
        <v>0</v>
      </c>
      <c r="K67" s="23">
        <f t="shared" si="26"/>
        <v>0</v>
      </c>
      <c r="L67" s="23">
        <f t="shared" si="26"/>
        <v>0</v>
      </c>
      <c r="M67" s="23">
        <f t="shared" si="26"/>
        <v>0</v>
      </c>
      <c r="N67" s="23">
        <f t="shared" si="26"/>
        <v>0</v>
      </c>
      <c r="O67" s="23">
        <f t="shared" si="26"/>
        <v>0</v>
      </c>
      <c r="P67" s="23">
        <f t="shared" si="26"/>
        <v>0</v>
      </c>
      <c r="Q67" s="23">
        <f t="shared" si="26"/>
        <v>0</v>
      </c>
      <c r="R67" s="23">
        <f t="shared" si="26"/>
        <v>0</v>
      </c>
      <c r="S67" s="23">
        <f t="shared" si="26"/>
        <v>0</v>
      </c>
      <c r="T67" s="23">
        <f t="shared" si="26"/>
        <v>0</v>
      </c>
      <c r="U67" s="23">
        <f t="shared" si="26"/>
        <v>0</v>
      </c>
      <c r="V67" s="23">
        <f t="shared" si="26"/>
        <v>0</v>
      </c>
      <c r="W67" s="23">
        <f t="shared" si="26"/>
        <v>0</v>
      </c>
      <c r="X67" s="23">
        <f t="shared" si="26"/>
        <v>0</v>
      </c>
      <c r="Y67" s="23">
        <f t="shared" si="26"/>
        <v>0</v>
      </c>
      <c r="Z67" s="23">
        <f t="shared" si="26"/>
        <v>0</v>
      </c>
      <c r="AA67" s="23">
        <f t="shared" si="26"/>
        <v>0</v>
      </c>
      <c r="AB67" s="23">
        <f t="shared" si="26"/>
        <v>0</v>
      </c>
      <c r="AC67" s="23">
        <f t="shared" si="26"/>
        <v>0</v>
      </c>
      <c r="AD67" s="23">
        <f t="shared" si="26"/>
        <v>0</v>
      </c>
      <c r="AE67" s="23">
        <f t="shared" si="26"/>
        <v>0</v>
      </c>
      <c r="AF67" s="23">
        <f t="shared" si="26"/>
        <v>0</v>
      </c>
      <c r="AG67" s="23">
        <f t="shared" si="26"/>
        <v>0</v>
      </c>
      <c r="AH67" s="23">
        <f t="shared" si="26"/>
        <v>0</v>
      </c>
      <c r="AI67" s="23">
        <f t="shared" si="26"/>
        <v>0</v>
      </c>
      <c r="AJ67" s="23">
        <f t="shared" si="26"/>
        <v>0</v>
      </c>
      <c r="AK67" s="23">
        <f t="shared" si="26"/>
        <v>0</v>
      </c>
      <c r="AL67" s="23">
        <f t="shared" si="26"/>
        <v>0</v>
      </c>
      <c r="AM67" s="23"/>
      <c r="AN67" s="81"/>
      <c r="AO67" s="23">
        <f>+N67</f>
        <v>0</v>
      </c>
      <c r="AP67" s="23">
        <f>+Z67</f>
        <v>0</v>
      </c>
      <c r="AQ67" s="23">
        <f>+AL67</f>
        <v>0</v>
      </c>
      <c r="AR67" s="23"/>
    </row>
    <row r="68" spans="1:44">
      <c r="B68" s="83" t="s">
        <v>274</v>
      </c>
      <c r="C68" s="23">
        <f>+'Sales&amp;CostofGoodsSold'!AO154</f>
        <v>0</v>
      </c>
      <c r="D68" s="23">
        <f>+'Sales&amp;CostofGoodsSold'!AP154</f>
        <v>0</v>
      </c>
      <c r="E68" s="23">
        <f>+'Sales&amp;CostofGoodsSold'!AQ154</f>
        <v>0</v>
      </c>
      <c r="F68" s="23">
        <f>+'Sales&amp;CostofGoodsSold'!AR154</f>
        <v>0</v>
      </c>
      <c r="G68" s="23">
        <f>+'Sales&amp;CostofGoodsSold'!AS154</f>
        <v>0</v>
      </c>
      <c r="H68" s="23">
        <f>+'Sales&amp;CostofGoodsSold'!AT154</f>
        <v>0</v>
      </c>
      <c r="I68" s="23">
        <f>+'Sales&amp;CostofGoodsSold'!AU154</f>
        <v>0</v>
      </c>
      <c r="J68" s="23">
        <f>+'Sales&amp;CostofGoodsSold'!AV154</f>
        <v>0</v>
      </c>
      <c r="K68" s="23">
        <f>+'Sales&amp;CostofGoodsSold'!AW154</f>
        <v>0</v>
      </c>
      <c r="L68" s="23">
        <f>+'Sales&amp;CostofGoodsSold'!AX154</f>
        <v>0</v>
      </c>
      <c r="M68" s="23">
        <f>+'Sales&amp;CostofGoodsSold'!AY154</f>
        <v>0</v>
      </c>
      <c r="N68" s="23">
        <f>+'Sales&amp;CostofGoodsSold'!AZ154</f>
        <v>0</v>
      </c>
      <c r="O68" s="23">
        <f>+'Sales&amp;CostofGoodsSold'!BA154</f>
        <v>0</v>
      </c>
      <c r="P68" s="23">
        <f>+'Sales&amp;CostofGoodsSold'!BB154</f>
        <v>0</v>
      </c>
      <c r="Q68" s="23">
        <f>+'Sales&amp;CostofGoodsSold'!BC154</f>
        <v>0</v>
      </c>
      <c r="R68" s="23">
        <f>+'Sales&amp;CostofGoodsSold'!BD154</f>
        <v>0</v>
      </c>
      <c r="S68" s="23">
        <f>+'Sales&amp;CostofGoodsSold'!BE154</f>
        <v>0</v>
      </c>
      <c r="T68" s="23">
        <f>+'Sales&amp;CostofGoodsSold'!BF154</f>
        <v>0</v>
      </c>
      <c r="U68" s="23">
        <f>+'Sales&amp;CostofGoodsSold'!BG154</f>
        <v>0</v>
      </c>
      <c r="V68" s="23">
        <f>+'Sales&amp;CostofGoodsSold'!BH154</f>
        <v>0</v>
      </c>
      <c r="W68" s="23">
        <f>+'Sales&amp;CostofGoodsSold'!BI154</f>
        <v>0</v>
      </c>
      <c r="X68" s="23">
        <f>+'Sales&amp;CostofGoodsSold'!BJ154</f>
        <v>0</v>
      </c>
      <c r="Y68" s="23">
        <f>+'Sales&amp;CostofGoodsSold'!BK154</f>
        <v>0</v>
      </c>
      <c r="Z68" s="23">
        <f>+'Sales&amp;CostofGoodsSold'!BL154</f>
        <v>0</v>
      </c>
      <c r="AA68" s="23">
        <f>+'Sales&amp;CostofGoodsSold'!BM154</f>
        <v>0</v>
      </c>
      <c r="AB68" s="23">
        <f>+'Sales&amp;CostofGoodsSold'!BN154</f>
        <v>0</v>
      </c>
      <c r="AC68" s="23">
        <f>+'Sales&amp;CostofGoodsSold'!BO154</f>
        <v>0</v>
      </c>
      <c r="AD68" s="23">
        <f>+'Sales&amp;CostofGoodsSold'!BP154</f>
        <v>0</v>
      </c>
      <c r="AE68" s="23">
        <f>+'Sales&amp;CostofGoodsSold'!BQ154</f>
        <v>0</v>
      </c>
      <c r="AF68" s="23">
        <f>+'Sales&amp;CostofGoodsSold'!BR154</f>
        <v>0</v>
      </c>
      <c r="AG68" s="23">
        <f>+'Sales&amp;CostofGoodsSold'!BS154</f>
        <v>0</v>
      </c>
      <c r="AH68" s="23">
        <f>+'Sales&amp;CostofGoodsSold'!BT154</f>
        <v>0</v>
      </c>
      <c r="AI68" s="23">
        <f>+'Sales&amp;CostofGoodsSold'!BU154</f>
        <v>0</v>
      </c>
      <c r="AJ68" s="23">
        <f>+'Sales&amp;CostofGoodsSold'!BV154</f>
        <v>0</v>
      </c>
      <c r="AK68" s="23">
        <f>+'Sales&amp;CostofGoodsSold'!BW154</f>
        <v>0</v>
      </c>
      <c r="AL68" s="23">
        <f>+'Sales&amp;CostofGoodsSold'!BX154</f>
        <v>0</v>
      </c>
      <c r="AM68" s="23"/>
      <c r="AN68" s="81"/>
      <c r="AO68" s="23">
        <f>+N68</f>
        <v>0</v>
      </c>
      <c r="AP68" s="23">
        <f>+Z68</f>
        <v>0</v>
      </c>
      <c r="AQ68" s="23">
        <f>+AL68</f>
        <v>0</v>
      </c>
      <c r="AR68" s="23"/>
    </row>
    <row r="69" spans="1:44">
      <c r="B69" s="93" t="s">
        <v>275</v>
      </c>
      <c r="C69" s="24">
        <f>SUM(C66:C68)</f>
        <v>0</v>
      </c>
      <c r="D69" s="24">
        <f t="shared" ref="D69:AL69" si="27">SUM(D66:D68)</f>
        <v>0</v>
      </c>
      <c r="E69" s="24">
        <f>SUM(E66:E68)</f>
        <v>0</v>
      </c>
      <c r="F69" s="24">
        <f t="shared" si="27"/>
        <v>0</v>
      </c>
      <c r="G69" s="24">
        <f t="shared" si="27"/>
        <v>0</v>
      </c>
      <c r="H69" s="24">
        <f t="shared" si="27"/>
        <v>0</v>
      </c>
      <c r="I69" s="24">
        <f t="shared" si="27"/>
        <v>0</v>
      </c>
      <c r="J69" s="24">
        <f t="shared" si="27"/>
        <v>0</v>
      </c>
      <c r="K69" s="24">
        <f t="shared" si="27"/>
        <v>0</v>
      </c>
      <c r="L69" s="24">
        <f t="shared" si="27"/>
        <v>0</v>
      </c>
      <c r="M69" s="24">
        <f t="shared" si="27"/>
        <v>0</v>
      </c>
      <c r="N69" s="24">
        <f t="shared" si="27"/>
        <v>0</v>
      </c>
      <c r="O69" s="24">
        <f t="shared" si="27"/>
        <v>0</v>
      </c>
      <c r="P69" s="24">
        <f t="shared" si="27"/>
        <v>0</v>
      </c>
      <c r="Q69" s="24">
        <f t="shared" si="27"/>
        <v>0</v>
      </c>
      <c r="R69" s="24">
        <f t="shared" si="27"/>
        <v>0</v>
      </c>
      <c r="S69" s="24">
        <f t="shared" si="27"/>
        <v>0</v>
      </c>
      <c r="T69" s="24">
        <f t="shared" si="27"/>
        <v>0</v>
      </c>
      <c r="U69" s="24">
        <f t="shared" si="27"/>
        <v>0</v>
      </c>
      <c r="V69" s="24">
        <f t="shared" si="27"/>
        <v>0</v>
      </c>
      <c r="W69" s="24">
        <f t="shared" si="27"/>
        <v>0</v>
      </c>
      <c r="X69" s="24">
        <f t="shared" si="27"/>
        <v>0</v>
      </c>
      <c r="Y69" s="24">
        <f t="shared" si="27"/>
        <v>0</v>
      </c>
      <c r="Z69" s="24">
        <f t="shared" si="27"/>
        <v>0</v>
      </c>
      <c r="AA69" s="24">
        <f t="shared" si="27"/>
        <v>0</v>
      </c>
      <c r="AB69" s="24">
        <f t="shared" si="27"/>
        <v>0</v>
      </c>
      <c r="AC69" s="24">
        <f t="shared" si="27"/>
        <v>0</v>
      </c>
      <c r="AD69" s="24">
        <f t="shared" si="27"/>
        <v>0</v>
      </c>
      <c r="AE69" s="24">
        <f t="shared" si="27"/>
        <v>0</v>
      </c>
      <c r="AF69" s="24">
        <f t="shared" si="27"/>
        <v>0</v>
      </c>
      <c r="AG69" s="24">
        <f t="shared" si="27"/>
        <v>0</v>
      </c>
      <c r="AH69" s="24">
        <f t="shared" si="27"/>
        <v>0</v>
      </c>
      <c r="AI69" s="24">
        <f t="shared" si="27"/>
        <v>0</v>
      </c>
      <c r="AJ69" s="24">
        <f t="shared" si="27"/>
        <v>0</v>
      </c>
      <c r="AK69" s="24">
        <f t="shared" si="27"/>
        <v>0</v>
      </c>
      <c r="AL69" s="24">
        <f t="shared" si="27"/>
        <v>0</v>
      </c>
      <c r="AM69" s="24"/>
      <c r="AN69" s="82"/>
      <c r="AO69" s="24">
        <f>SUM(AO66:AO68)</f>
        <v>0</v>
      </c>
      <c r="AP69" s="24">
        <f>SUM(AP66:AP68)</f>
        <v>0</v>
      </c>
      <c r="AQ69" s="24">
        <f>SUM(AQ66:AQ68)</f>
        <v>0</v>
      </c>
      <c r="AR69" s="24"/>
    </row>
    <row r="70" spans="1:44">
      <c r="B70" t="s">
        <v>276</v>
      </c>
      <c r="AN70" s="78"/>
    </row>
    <row r="71" spans="1:44">
      <c r="B71" s="83" t="s">
        <v>277</v>
      </c>
      <c r="C71" s="23">
        <f>SUM(C29:C31)</f>
        <v>0</v>
      </c>
      <c r="D71" s="23">
        <f>+C71</f>
        <v>0</v>
      </c>
      <c r="E71" s="23">
        <f>+D71</f>
        <v>0</v>
      </c>
      <c r="F71" s="23">
        <f>+E71</f>
        <v>0</v>
      </c>
      <c r="G71" s="23">
        <f>+F71</f>
        <v>0</v>
      </c>
      <c r="H71" s="23">
        <f>+G71</f>
        <v>0</v>
      </c>
      <c r="I71" s="23">
        <f t="shared" ref="I71:N71" si="28">+H71</f>
        <v>0</v>
      </c>
      <c r="J71" s="23">
        <f t="shared" si="28"/>
        <v>0</v>
      </c>
      <c r="K71" s="23">
        <f t="shared" si="28"/>
        <v>0</v>
      </c>
      <c r="L71" s="23">
        <f t="shared" si="28"/>
        <v>0</v>
      </c>
      <c r="M71" s="23">
        <f t="shared" si="28"/>
        <v>0</v>
      </c>
      <c r="N71" s="23">
        <f t="shared" si="28"/>
        <v>0</v>
      </c>
      <c r="O71" s="23">
        <f>+N71</f>
        <v>0</v>
      </c>
      <c r="P71" s="23">
        <f t="shared" ref="P71:AL71" si="29">+O71</f>
        <v>0</v>
      </c>
      <c r="Q71" s="23">
        <f t="shared" si="29"/>
        <v>0</v>
      </c>
      <c r="R71" s="23">
        <f t="shared" si="29"/>
        <v>0</v>
      </c>
      <c r="S71" s="23">
        <f t="shared" si="29"/>
        <v>0</v>
      </c>
      <c r="T71" s="23">
        <f t="shared" si="29"/>
        <v>0</v>
      </c>
      <c r="U71" s="23">
        <f t="shared" si="29"/>
        <v>0</v>
      </c>
      <c r="V71" s="23">
        <f t="shared" si="29"/>
        <v>0</v>
      </c>
      <c r="W71" s="23">
        <f t="shared" si="29"/>
        <v>0</v>
      </c>
      <c r="X71" s="23">
        <f t="shared" si="29"/>
        <v>0</v>
      </c>
      <c r="Y71" s="23">
        <f t="shared" si="29"/>
        <v>0</v>
      </c>
      <c r="Z71" s="23">
        <f t="shared" si="29"/>
        <v>0</v>
      </c>
      <c r="AA71" s="23">
        <f>+Z71</f>
        <v>0</v>
      </c>
      <c r="AB71" s="23">
        <f t="shared" si="29"/>
        <v>0</v>
      </c>
      <c r="AC71" s="23">
        <f t="shared" si="29"/>
        <v>0</v>
      </c>
      <c r="AD71" s="23">
        <f t="shared" si="29"/>
        <v>0</v>
      </c>
      <c r="AE71" s="23">
        <f t="shared" si="29"/>
        <v>0</v>
      </c>
      <c r="AF71" s="23">
        <f t="shared" si="29"/>
        <v>0</v>
      </c>
      <c r="AG71" s="23">
        <f t="shared" si="29"/>
        <v>0</v>
      </c>
      <c r="AH71" s="23">
        <f t="shared" si="29"/>
        <v>0</v>
      </c>
      <c r="AI71" s="23">
        <f t="shared" si="29"/>
        <v>0</v>
      </c>
      <c r="AJ71" s="23">
        <f t="shared" si="29"/>
        <v>0</v>
      </c>
      <c r="AK71" s="23">
        <f t="shared" si="29"/>
        <v>0</v>
      </c>
      <c r="AL71" s="23">
        <f t="shared" si="29"/>
        <v>0</v>
      </c>
      <c r="AM71" s="23"/>
      <c r="AN71" s="81"/>
      <c r="AO71" s="23">
        <f>+N71</f>
        <v>0</v>
      </c>
      <c r="AP71" s="23">
        <f>+Z71</f>
        <v>0</v>
      </c>
      <c r="AQ71" s="23">
        <f>+AL71</f>
        <v>0</v>
      </c>
      <c r="AR71" s="23"/>
    </row>
    <row r="72" spans="1:44">
      <c r="B72" s="83" t="s">
        <v>278</v>
      </c>
      <c r="C72" s="23">
        <f>-C52</f>
        <v>0</v>
      </c>
      <c r="D72" s="23">
        <f t="shared" ref="D72:AL72" si="30">+C72-D52</f>
        <v>0</v>
      </c>
      <c r="E72" s="23">
        <f t="shared" si="30"/>
        <v>0</v>
      </c>
      <c r="F72" s="23">
        <f t="shared" si="30"/>
        <v>0</v>
      </c>
      <c r="G72" s="23">
        <f t="shared" si="30"/>
        <v>0</v>
      </c>
      <c r="H72" s="23">
        <f t="shared" si="30"/>
        <v>0</v>
      </c>
      <c r="I72" s="23">
        <f t="shared" si="30"/>
        <v>0</v>
      </c>
      <c r="J72" s="23">
        <f t="shared" si="30"/>
        <v>0</v>
      </c>
      <c r="K72" s="23">
        <f t="shared" si="30"/>
        <v>0</v>
      </c>
      <c r="L72" s="23">
        <f t="shared" si="30"/>
        <v>0</v>
      </c>
      <c r="M72" s="23">
        <f t="shared" si="30"/>
        <v>0</v>
      </c>
      <c r="N72" s="23">
        <f t="shared" si="30"/>
        <v>0</v>
      </c>
      <c r="O72" s="23">
        <f t="shared" si="30"/>
        <v>0</v>
      </c>
      <c r="P72" s="23">
        <f t="shared" si="30"/>
        <v>0</v>
      </c>
      <c r="Q72" s="23">
        <f t="shared" si="30"/>
        <v>0</v>
      </c>
      <c r="R72" s="23">
        <f t="shared" si="30"/>
        <v>0</v>
      </c>
      <c r="S72" s="23">
        <f t="shared" si="30"/>
        <v>0</v>
      </c>
      <c r="T72" s="23">
        <f t="shared" si="30"/>
        <v>0</v>
      </c>
      <c r="U72" s="23">
        <f t="shared" si="30"/>
        <v>0</v>
      </c>
      <c r="V72" s="23">
        <f t="shared" si="30"/>
        <v>0</v>
      </c>
      <c r="W72" s="23">
        <f t="shared" si="30"/>
        <v>0</v>
      </c>
      <c r="X72" s="23">
        <f t="shared" si="30"/>
        <v>0</v>
      </c>
      <c r="Y72" s="23">
        <f t="shared" si="30"/>
        <v>0</v>
      </c>
      <c r="Z72" s="23">
        <f t="shared" si="30"/>
        <v>0</v>
      </c>
      <c r="AA72" s="23">
        <f t="shared" si="30"/>
        <v>0</v>
      </c>
      <c r="AB72" s="23">
        <f t="shared" si="30"/>
        <v>0</v>
      </c>
      <c r="AC72" s="23">
        <f t="shared" si="30"/>
        <v>0</v>
      </c>
      <c r="AD72" s="23">
        <f t="shared" si="30"/>
        <v>0</v>
      </c>
      <c r="AE72" s="23">
        <f t="shared" si="30"/>
        <v>0</v>
      </c>
      <c r="AF72" s="23">
        <f t="shared" si="30"/>
        <v>0</v>
      </c>
      <c r="AG72" s="23">
        <f t="shared" si="30"/>
        <v>0</v>
      </c>
      <c r="AH72" s="23">
        <f t="shared" si="30"/>
        <v>0</v>
      </c>
      <c r="AI72" s="23">
        <f t="shared" si="30"/>
        <v>0</v>
      </c>
      <c r="AJ72" s="23">
        <f t="shared" si="30"/>
        <v>0</v>
      </c>
      <c r="AK72" s="23">
        <f t="shared" si="30"/>
        <v>0</v>
      </c>
      <c r="AL72" s="23">
        <f t="shared" si="30"/>
        <v>0</v>
      </c>
      <c r="AM72" s="23"/>
      <c r="AN72" s="81"/>
      <c r="AO72" s="23">
        <f>+N72</f>
        <v>0</v>
      </c>
      <c r="AP72" s="23">
        <f>+Z72</f>
        <v>0</v>
      </c>
      <c r="AQ72" s="23">
        <f>+AL72</f>
        <v>0</v>
      </c>
      <c r="AR72" s="23"/>
    </row>
    <row r="73" spans="1:44">
      <c r="B73" t="s">
        <v>145</v>
      </c>
      <c r="C73" s="24">
        <f t="shared" ref="C73:AL73" si="31">SUM(C71:C72)</f>
        <v>0</v>
      </c>
      <c r="D73" s="24">
        <f t="shared" si="31"/>
        <v>0</v>
      </c>
      <c r="E73" s="24">
        <f t="shared" si="31"/>
        <v>0</v>
      </c>
      <c r="F73" s="24">
        <f t="shared" si="31"/>
        <v>0</v>
      </c>
      <c r="G73" s="24">
        <f t="shared" si="31"/>
        <v>0</v>
      </c>
      <c r="H73" s="24">
        <f t="shared" si="31"/>
        <v>0</v>
      </c>
      <c r="I73" s="24">
        <f t="shared" si="31"/>
        <v>0</v>
      </c>
      <c r="J73" s="24">
        <f t="shared" si="31"/>
        <v>0</v>
      </c>
      <c r="K73" s="24">
        <f t="shared" si="31"/>
        <v>0</v>
      </c>
      <c r="L73" s="24">
        <f t="shared" si="31"/>
        <v>0</v>
      </c>
      <c r="M73" s="24">
        <f t="shared" si="31"/>
        <v>0</v>
      </c>
      <c r="N73" s="24">
        <f t="shared" si="31"/>
        <v>0</v>
      </c>
      <c r="O73" s="24">
        <f t="shared" si="31"/>
        <v>0</v>
      </c>
      <c r="P73" s="24">
        <f t="shared" si="31"/>
        <v>0</v>
      </c>
      <c r="Q73" s="24">
        <f t="shared" si="31"/>
        <v>0</v>
      </c>
      <c r="R73" s="24">
        <f t="shared" si="31"/>
        <v>0</v>
      </c>
      <c r="S73" s="24">
        <f t="shared" si="31"/>
        <v>0</v>
      </c>
      <c r="T73" s="24">
        <f t="shared" si="31"/>
        <v>0</v>
      </c>
      <c r="U73" s="24">
        <f t="shared" si="31"/>
        <v>0</v>
      </c>
      <c r="V73" s="24">
        <f t="shared" si="31"/>
        <v>0</v>
      </c>
      <c r="W73" s="24">
        <f t="shared" si="31"/>
        <v>0</v>
      </c>
      <c r="X73" s="24">
        <f t="shared" si="31"/>
        <v>0</v>
      </c>
      <c r="Y73" s="24">
        <f t="shared" si="31"/>
        <v>0</v>
      </c>
      <c r="Z73" s="24">
        <f t="shared" si="31"/>
        <v>0</v>
      </c>
      <c r="AA73" s="24">
        <f t="shared" si="31"/>
        <v>0</v>
      </c>
      <c r="AB73" s="24">
        <f t="shared" si="31"/>
        <v>0</v>
      </c>
      <c r="AC73" s="24">
        <f t="shared" si="31"/>
        <v>0</v>
      </c>
      <c r="AD73" s="24">
        <f t="shared" si="31"/>
        <v>0</v>
      </c>
      <c r="AE73" s="24">
        <f t="shared" si="31"/>
        <v>0</v>
      </c>
      <c r="AF73" s="24">
        <f t="shared" si="31"/>
        <v>0</v>
      </c>
      <c r="AG73" s="24">
        <f t="shared" si="31"/>
        <v>0</v>
      </c>
      <c r="AH73" s="24">
        <f t="shared" si="31"/>
        <v>0</v>
      </c>
      <c r="AI73" s="24">
        <f t="shared" si="31"/>
        <v>0</v>
      </c>
      <c r="AJ73" s="24">
        <f t="shared" si="31"/>
        <v>0</v>
      </c>
      <c r="AK73" s="24">
        <f t="shared" si="31"/>
        <v>0</v>
      </c>
      <c r="AL73" s="24">
        <f t="shared" si="31"/>
        <v>0</v>
      </c>
      <c r="AM73" s="24"/>
      <c r="AN73" s="82"/>
      <c r="AO73" s="24">
        <f>SUM(AO71:AO72)</f>
        <v>0</v>
      </c>
      <c r="AP73" s="24">
        <f>SUM(AP71:AP72)</f>
        <v>0</v>
      </c>
      <c r="AQ73" s="24">
        <f>SUM(AQ71:AQ72)</f>
        <v>0</v>
      </c>
      <c r="AR73" s="24"/>
    </row>
    <row r="74" spans="1:44" ht="14" thickBot="1">
      <c r="A74" t="s">
        <v>146</v>
      </c>
      <c r="C74" s="26">
        <f t="shared" ref="C74:AL74" si="32">+C69+C73</f>
        <v>0</v>
      </c>
      <c r="D74" s="26">
        <f t="shared" si="32"/>
        <v>0</v>
      </c>
      <c r="E74" s="26">
        <f t="shared" si="32"/>
        <v>0</v>
      </c>
      <c r="F74" s="26">
        <f t="shared" si="32"/>
        <v>0</v>
      </c>
      <c r="G74" s="26">
        <f t="shared" si="32"/>
        <v>0</v>
      </c>
      <c r="H74" s="26">
        <f t="shared" si="32"/>
        <v>0</v>
      </c>
      <c r="I74" s="26">
        <f t="shared" si="32"/>
        <v>0</v>
      </c>
      <c r="J74" s="26">
        <f t="shared" si="32"/>
        <v>0</v>
      </c>
      <c r="K74" s="26">
        <f t="shared" si="32"/>
        <v>0</v>
      </c>
      <c r="L74" s="26">
        <f t="shared" si="32"/>
        <v>0</v>
      </c>
      <c r="M74" s="26">
        <f t="shared" si="32"/>
        <v>0</v>
      </c>
      <c r="N74" s="26">
        <f t="shared" si="32"/>
        <v>0</v>
      </c>
      <c r="O74" s="26">
        <f t="shared" si="32"/>
        <v>0</v>
      </c>
      <c r="P74" s="26">
        <f t="shared" si="32"/>
        <v>0</v>
      </c>
      <c r="Q74" s="26">
        <f t="shared" si="32"/>
        <v>0</v>
      </c>
      <c r="R74" s="26">
        <f t="shared" si="32"/>
        <v>0</v>
      </c>
      <c r="S74" s="26">
        <f t="shared" si="32"/>
        <v>0</v>
      </c>
      <c r="T74" s="26">
        <f t="shared" si="32"/>
        <v>0</v>
      </c>
      <c r="U74" s="26">
        <f t="shared" si="32"/>
        <v>0</v>
      </c>
      <c r="V74" s="26">
        <f t="shared" si="32"/>
        <v>0</v>
      </c>
      <c r="W74" s="26">
        <f t="shared" si="32"/>
        <v>0</v>
      </c>
      <c r="X74" s="26">
        <f t="shared" si="32"/>
        <v>0</v>
      </c>
      <c r="Y74" s="26">
        <f t="shared" si="32"/>
        <v>0</v>
      </c>
      <c r="Z74" s="26">
        <f t="shared" si="32"/>
        <v>0</v>
      </c>
      <c r="AA74" s="26">
        <f t="shared" si="32"/>
        <v>0</v>
      </c>
      <c r="AB74" s="26">
        <f t="shared" si="32"/>
        <v>0</v>
      </c>
      <c r="AC74" s="26">
        <f t="shared" si="32"/>
        <v>0</v>
      </c>
      <c r="AD74" s="26">
        <f t="shared" si="32"/>
        <v>0</v>
      </c>
      <c r="AE74" s="26">
        <f t="shared" si="32"/>
        <v>0</v>
      </c>
      <c r="AF74" s="26">
        <f t="shared" si="32"/>
        <v>0</v>
      </c>
      <c r="AG74" s="26">
        <f t="shared" si="32"/>
        <v>0</v>
      </c>
      <c r="AH74" s="26">
        <f t="shared" si="32"/>
        <v>0</v>
      </c>
      <c r="AI74" s="26">
        <f t="shared" si="32"/>
        <v>0</v>
      </c>
      <c r="AJ74" s="26">
        <f t="shared" si="32"/>
        <v>0</v>
      </c>
      <c r="AK74" s="26">
        <f t="shared" si="32"/>
        <v>0</v>
      </c>
      <c r="AL74" s="26">
        <f t="shared" si="32"/>
        <v>0</v>
      </c>
      <c r="AM74" s="26"/>
      <c r="AN74" s="94"/>
      <c r="AO74" s="26">
        <f>+AO69+AO73</f>
        <v>0</v>
      </c>
      <c r="AP74" s="26">
        <f>+AP69+AP73</f>
        <v>0</v>
      </c>
      <c r="AQ74" s="26">
        <f>+AQ69+AQ73</f>
        <v>0</v>
      </c>
      <c r="AR74" s="26"/>
    </row>
    <row r="75" spans="1:44" ht="21.75" customHeight="1">
      <c r="A75" t="s">
        <v>147</v>
      </c>
      <c r="AN75" s="78"/>
    </row>
    <row r="76" spans="1:44">
      <c r="B76" t="s">
        <v>148</v>
      </c>
      <c r="AN76" s="78"/>
    </row>
    <row r="77" spans="1:44">
      <c r="B77" s="83" t="s">
        <v>149</v>
      </c>
      <c r="C77" s="23">
        <f>+C48</f>
        <v>0</v>
      </c>
      <c r="D77" s="23">
        <f t="shared" ref="D77:AL77" si="33">+D48</f>
        <v>0</v>
      </c>
      <c r="E77" s="23">
        <f t="shared" si="33"/>
        <v>0</v>
      </c>
      <c r="F77" s="23">
        <f t="shared" si="33"/>
        <v>0</v>
      </c>
      <c r="G77" s="23">
        <f t="shared" si="33"/>
        <v>0</v>
      </c>
      <c r="H77" s="23">
        <f t="shared" si="33"/>
        <v>0</v>
      </c>
      <c r="I77" s="23">
        <f t="shared" si="33"/>
        <v>0</v>
      </c>
      <c r="J77" s="23">
        <f t="shared" si="33"/>
        <v>0</v>
      </c>
      <c r="K77" s="23">
        <f t="shared" si="33"/>
        <v>0</v>
      </c>
      <c r="L77" s="23">
        <f t="shared" si="33"/>
        <v>0</v>
      </c>
      <c r="M77" s="23">
        <f t="shared" si="33"/>
        <v>0</v>
      </c>
      <c r="N77" s="23">
        <f t="shared" si="33"/>
        <v>0</v>
      </c>
      <c r="O77" s="23">
        <f t="shared" si="33"/>
        <v>0</v>
      </c>
      <c r="P77" s="23">
        <f t="shared" si="33"/>
        <v>0</v>
      </c>
      <c r="Q77" s="23">
        <f t="shared" si="33"/>
        <v>0</v>
      </c>
      <c r="R77" s="23">
        <f t="shared" si="33"/>
        <v>0</v>
      </c>
      <c r="S77" s="23">
        <f t="shared" si="33"/>
        <v>0</v>
      </c>
      <c r="T77" s="23">
        <f t="shared" si="33"/>
        <v>0</v>
      </c>
      <c r="U77" s="23">
        <f t="shared" si="33"/>
        <v>0</v>
      </c>
      <c r="V77" s="23">
        <f t="shared" si="33"/>
        <v>0</v>
      </c>
      <c r="W77" s="23">
        <f t="shared" si="33"/>
        <v>0</v>
      </c>
      <c r="X77" s="23">
        <f t="shared" si="33"/>
        <v>0</v>
      </c>
      <c r="Y77" s="23">
        <f t="shared" si="33"/>
        <v>0</v>
      </c>
      <c r="Z77" s="23">
        <f t="shared" si="33"/>
        <v>0</v>
      </c>
      <c r="AA77" s="23">
        <f t="shared" si="33"/>
        <v>0</v>
      </c>
      <c r="AB77" s="23">
        <f t="shared" si="33"/>
        <v>0</v>
      </c>
      <c r="AC77" s="23">
        <f t="shared" si="33"/>
        <v>0</v>
      </c>
      <c r="AD77" s="23">
        <f t="shared" si="33"/>
        <v>0</v>
      </c>
      <c r="AE77" s="23">
        <f t="shared" si="33"/>
        <v>0</v>
      </c>
      <c r="AF77" s="23">
        <f t="shared" si="33"/>
        <v>0</v>
      </c>
      <c r="AG77" s="23">
        <f t="shared" si="33"/>
        <v>0</v>
      </c>
      <c r="AH77" s="23">
        <f t="shared" si="33"/>
        <v>0</v>
      </c>
      <c r="AI77" s="23">
        <f t="shared" si="33"/>
        <v>0</v>
      </c>
      <c r="AJ77" s="23">
        <f t="shared" si="33"/>
        <v>0</v>
      </c>
      <c r="AK77" s="23">
        <f t="shared" si="33"/>
        <v>0</v>
      </c>
      <c r="AL77" s="23">
        <f t="shared" si="33"/>
        <v>0</v>
      </c>
      <c r="AM77" s="23"/>
      <c r="AN77" s="81"/>
      <c r="AO77" s="23">
        <f>+N77</f>
        <v>0</v>
      </c>
      <c r="AP77" s="23">
        <f>+Z77</f>
        <v>0</v>
      </c>
      <c r="AQ77" s="23">
        <f>+AL77</f>
        <v>0</v>
      </c>
      <c r="AR77" s="23"/>
    </row>
    <row r="78" spans="1:44">
      <c r="B78" s="95" t="s">
        <v>150</v>
      </c>
      <c r="C78" s="24">
        <f t="shared" ref="C78:AL78" si="34">SUM(C77:C77)</f>
        <v>0</v>
      </c>
      <c r="D78" s="24">
        <f t="shared" si="34"/>
        <v>0</v>
      </c>
      <c r="E78" s="24">
        <f t="shared" si="34"/>
        <v>0</v>
      </c>
      <c r="F78" s="24">
        <f t="shared" si="34"/>
        <v>0</v>
      </c>
      <c r="G78" s="24">
        <f t="shared" si="34"/>
        <v>0</v>
      </c>
      <c r="H78" s="24">
        <f t="shared" si="34"/>
        <v>0</v>
      </c>
      <c r="I78" s="24">
        <f t="shared" si="34"/>
        <v>0</v>
      </c>
      <c r="J78" s="24">
        <f t="shared" si="34"/>
        <v>0</v>
      </c>
      <c r="K78" s="24">
        <f t="shared" si="34"/>
        <v>0</v>
      </c>
      <c r="L78" s="24">
        <f t="shared" si="34"/>
        <v>0</v>
      </c>
      <c r="M78" s="24">
        <f t="shared" si="34"/>
        <v>0</v>
      </c>
      <c r="N78" s="24">
        <f t="shared" si="34"/>
        <v>0</v>
      </c>
      <c r="O78" s="24">
        <f t="shared" si="34"/>
        <v>0</v>
      </c>
      <c r="P78" s="24">
        <f t="shared" si="34"/>
        <v>0</v>
      </c>
      <c r="Q78" s="24">
        <f t="shared" si="34"/>
        <v>0</v>
      </c>
      <c r="R78" s="24">
        <f t="shared" si="34"/>
        <v>0</v>
      </c>
      <c r="S78" s="24">
        <f t="shared" si="34"/>
        <v>0</v>
      </c>
      <c r="T78" s="24">
        <f t="shared" si="34"/>
        <v>0</v>
      </c>
      <c r="U78" s="24">
        <f t="shared" si="34"/>
        <v>0</v>
      </c>
      <c r="V78" s="24">
        <f t="shared" si="34"/>
        <v>0</v>
      </c>
      <c r="W78" s="24">
        <f t="shared" si="34"/>
        <v>0</v>
      </c>
      <c r="X78" s="24">
        <f t="shared" si="34"/>
        <v>0</v>
      </c>
      <c r="Y78" s="24">
        <f t="shared" si="34"/>
        <v>0</v>
      </c>
      <c r="Z78" s="24">
        <f t="shared" si="34"/>
        <v>0</v>
      </c>
      <c r="AA78" s="24">
        <f t="shared" si="34"/>
        <v>0</v>
      </c>
      <c r="AB78" s="24">
        <f t="shared" si="34"/>
        <v>0</v>
      </c>
      <c r="AC78" s="24">
        <f t="shared" si="34"/>
        <v>0</v>
      </c>
      <c r="AD78" s="24">
        <f t="shared" si="34"/>
        <v>0</v>
      </c>
      <c r="AE78" s="24">
        <f t="shared" si="34"/>
        <v>0</v>
      </c>
      <c r="AF78" s="24">
        <f t="shared" si="34"/>
        <v>0</v>
      </c>
      <c r="AG78" s="24">
        <f t="shared" si="34"/>
        <v>0</v>
      </c>
      <c r="AH78" s="24">
        <f t="shared" si="34"/>
        <v>0</v>
      </c>
      <c r="AI78" s="24">
        <f t="shared" si="34"/>
        <v>0</v>
      </c>
      <c r="AJ78" s="24">
        <f t="shared" si="34"/>
        <v>0</v>
      </c>
      <c r="AK78" s="24">
        <f t="shared" si="34"/>
        <v>0</v>
      </c>
      <c r="AL78" s="24">
        <f t="shared" si="34"/>
        <v>0</v>
      </c>
      <c r="AM78" s="24"/>
      <c r="AN78" s="82"/>
      <c r="AO78" s="24">
        <f>SUM(AO77:AO77)</f>
        <v>0</v>
      </c>
      <c r="AP78" s="24">
        <f>SUM(AP77:AP77)</f>
        <v>0</v>
      </c>
      <c r="AQ78" s="24">
        <f>SUM(AQ77:AQ77)</f>
        <v>0</v>
      </c>
      <c r="AR78" s="24"/>
    </row>
    <row r="79" spans="1:44">
      <c r="B79" t="s">
        <v>159</v>
      </c>
      <c r="AN79" s="78"/>
    </row>
    <row r="80" spans="1:44">
      <c r="B80" s="83" t="s">
        <v>28</v>
      </c>
      <c r="C80" s="23">
        <f>+'Start Up Cash'!C61</f>
        <v>0</v>
      </c>
      <c r="D80" s="23">
        <f>+'Start Up Cash'!D61</f>
        <v>0</v>
      </c>
      <c r="E80" s="23">
        <f>+'Start Up Cash'!E61</f>
        <v>0</v>
      </c>
      <c r="F80" s="23">
        <f>+'Start Up Cash'!F61</f>
        <v>0</v>
      </c>
      <c r="G80" s="23">
        <f>+'Start Up Cash'!G61</f>
        <v>0</v>
      </c>
      <c r="H80" s="23">
        <f>+'Start Up Cash'!H61</f>
        <v>0</v>
      </c>
      <c r="I80" s="23">
        <f>+'Start Up Cash'!I61</f>
        <v>0</v>
      </c>
      <c r="J80" s="23">
        <f>+'Start Up Cash'!J61</f>
        <v>0</v>
      </c>
      <c r="K80" s="23">
        <f>+'Start Up Cash'!K61</f>
        <v>0</v>
      </c>
      <c r="L80" s="23">
        <f>+'Start Up Cash'!L61</f>
        <v>0</v>
      </c>
      <c r="M80" s="23">
        <f>+'Start Up Cash'!M61</f>
        <v>0</v>
      </c>
      <c r="N80" s="23">
        <f>+'Start Up Cash'!N61</f>
        <v>0</v>
      </c>
      <c r="O80" s="23">
        <f>+'Start Up Cash'!O61</f>
        <v>0</v>
      </c>
      <c r="P80" s="23">
        <f>+'Start Up Cash'!P61</f>
        <v>0</v>
      </c>
      <c r="Q80" s="23">
        <f>+'Start Up Cash'!Q61</f>
        <v>0</v>
      </c>
      <c r="R80" s="23">
        <f>+'Start Up Cash'!R61</f>
        <v>0</v>
      </c>
      <c r="S80" s="23">
        <f>+'Start Up Cash'!S61</f>
        <v>0</v>
      </c>
      <c r="T80" s="23">
        <f>+'Start Up Cash'!T61</f>
        <v>0</v>
      </c>
      <c r="U80" s="23">
        <f>+'Start Up Cash'!U61</f>
        <v>0</v>
      </c>
      <c r="V80" s="23">
        <f>+'Start Up Cash'!V61</f>
        <v>0</v>
      </c>
      <c r="W80" s="23">
        <f>+'Start Up Cash'!W61</f>
        <v>0</v>
      </c>
      <c r="X80" s="23">
        <f>+'Start Up Cash'!X61</f>
        <v>0</v>
      </c>
      <c r="Y80" s="23">
        <f>+'Start Up Cash'!Y61</f>
        <v>0</v>
      </c>
      <c r="Z80" s="23">
        <f>+'Start Up Cash'!Z61</f>
        <v>0</v>
      </c>
      <c r="AA80" s="23">
        <f>+'Start Up Cash'!AA61</f>
        <v>0</v>
      </c>
      <c r="AB80" s="23">
        <f>+'Start Up Cash'!AB61</f>
        <v>0</v>
      </c>
      <c r="AC80" s="23">
        <f>+'Start Up Cash'!AC61</f>
        <v>0</v>
      </c>
      <c r="AD80" s="23">
        <f>+'Start Up Cash'!AD61</f>
        <v>0</v>
      </c>
      <c r="AE80" s="23">
        <f>+'Start Up Cash'!AE61</f>
        <v>0</v>
      </c>
      <c r="AF80" s="23">
        <f>+'Start Up Cash'!AF61</f>
        <v>0</v>
      </c>
      <c r="AG80" s="23">
        <f>+'Start Up Cash'!AG61</f>
        <v>0</v>
      </c>
      <c r="AH80" s="23">
        <f>+'Start Up Cash'!AH61</f>
        <v>0</v>
      </c>
      <c r="AI80" s="23">
        <f>+'Start Up Cash'!AI61</f>
        <v>0</v>
      </c>
      <c r="AJ80" s="23">
        <f>+'Start Up Cash'!AJ61</f>
        <v>0</v>
      </c>
      <c r="AK80" s="23">
        <f>+'Start Up Cash'!AK61</f>
        <v>0</v>
      </c>
      <c r="AL80" s="23">
        <f>+'Start Up Cash'!AL61</f>
        <v>0</v>
      </c>
      <c r="AM80" s="23"/>
      <c r="AN80" s="81"/>
      <c r="AO80" s="23">
        <f>+N80</f>
        <v>0</v>
      </c>
      <c r="AP80" s="23">
        <f>+Z80</f>
        <v>0</v>
      </c>
      <c r="AQ80" s="23">
        <f>+AL80</f>
        <v>0</v>
      </c>
      <c r="AR80" s="23"/>
    </row>
    <row r="81" spans="1:44">
      <c r="B81" s="95" t="s">
        <v>160</v>
      </c>
      <c r="C81" s="24">
        <f t="shared" ref="C81:AL81" si="35">SUM(C80:C80)</f>
        <v>0</v>
      </c>
      <c r="D81" s="24">
        <f t="shared" si="35"/>
        <v>0</v>
      </c>
      <c r="E81" s="24">
        <f t="shared" si="35"/>
        <v>0</v>
      </c>
      <c r="F81" s="24">
        <f t="shared" si="35"/>
        <v>0</v>
      </c>
      <c r="G81" s="24">
        <f t="shared" si="35"/>
        <v>0</v>
      </c>
      <c r="H81" s="24">
        <f t="shared" si="35"/>
        <v>0</v>
      </c>
      <c r="I81" s="24">
        <f t="shared" si="35"/>
        <v>0</v>
      </c>
      <c r="J81" s="24">
        <f t="shared" si="35"/>
        <v>0</v>
      </c>
      <c r="K81" s="24">
        <f t="shared" si="35"/>
        <v>0</v>
      </c>
      <c r="L81" s="24">
        <f t="shared" si="35"/>
        <v>0</v>
      </c>
      <c r="M81" s="24">
        <f t="shared" si="35"/>
        <v>0</v>
      </c>
      <c r="N81" s="24">
        <f t="shared" si="35"/>
        <v>0</v>
      </c>
      <c r="O81" s="24">
        <f t="shared" si="35"/>
        <v>0</v>
      </c>
      <c r="P81" s="24">
        <f t="shared" si="35"/>
        <v>0</v>
      </c>
      <c r="Q81" s="24">
        <f t="shared" si="35"/>
        <v>0</v>
      </c>
      <c r="R81" s="24">
        <f t="shared" si="35"/>
        <v>0</v>
      </c>
      <c r="S81" s="24">
        <f t="shared" si="35"/>
        <v>0</v>
      </c>
      <c r="T81" s="24">
        <f t="shared" si="35"/>
        <v>0</v>
      </c>
      <c r="U81" s="24">
        <f t="shared" si="35"/>
        <v>0</v>
      </c>
      <c r="V81" s="24">
        <f t="shared" si="35"/>
        <v>0</v>
      </c>
      <c r="W81" s="24">
        <f t="shared" si="35"/>
        <v>0</v>
      </c>
      <c r="X81" s="24">
        <f t="shared" si="35"/>
        <v>0</v>
      </c>
      <c r="Y81" s="24">
        <f t="shared" si="35"/>
        <v>0</v>
      </c>
      <c r="Z81" s="24">
        <f t="shared" si="35"/>
        <v>0</v>
      </c>
      <c r="AA81" s="24">
        <f t="shared" si="35"/>
        <v>0</v>
      </c>
      <c r="AB81" s="24">
        <f t="shared" si="35"/>
        <v>0</v>
      </c>
      <c r="AC81" s="24">
        <f t="shared" si="35"/>
        <v>0</v>
      </c>
      <c r="AD81" s="24">
        <f t="shared" si="35"/>
        <v>0</v>
      </c>
      <c r="AE81" s="24">
        <f t="shared" si="35"/>
        <v>0</v>
      </c>
      <c r="AF81" s="24">
        <f t="shared" si="35"/>
        <v>0</v>
      </c>
      <c r="AG81" s="24">
        <f t="shared" si="35"/>
        <v>0</v>
      </c>
      <c r="AH81" s="24">
        <f t="shared" si="35"/>
        <v>0</v>
      </c>
      <c r="AI81" s="24">
        <f t="shared" si="35"/>
        <v>0</v>
      </c>
      <c r="AJ81" s="24">
        <f t="shared" si="35"/>
        <v>0</v>
      </c>
      <c r="AK81" s="24">
        <f t="shared" si="35"/>
        <v>0</v>
      </c>
      <c r="AL81" s="24">
        <f t="shared" si="35"/>
        <v>0</v>
      </c>
      <c r="AM81" s="24"/>
      <c r="AN81" s="82"/>
      <c r="AO81" s="24">
        <f>SUM(AO80:AO80)</f>
        <v>0</v>
      </c>
      <c r="AP81" s="24">
        <f>SUM(AP80:AP80)</f>
        <v>0</v>
      </c>
      <c r="AQ81" s="24">
        <f>SUM(AQ80:AQ80)</f>
        <v>0</v>
      </c>
      <c r="AR81" s="24"/>
    </row>
    <row r="82" spans="1:44">
      <c r="B82" t="s">
        <v>17</v>
      </c>
      <c r="C82" s="24">
        <f t="shared" ref="C82:AL82" si="36">+C78+C80</f>
        <v>0</v>
      </c>
      <c r="D82" s="24">
        <f t="shared" si="36"/>
        <v>0</v>
      </c>
      <c r="E82" s="24">
        <f t="shared" si="36"/>
        <v>0</v>
      </c>
      <c r="F82" s="24">
        <f t="shared" si="36"/>
        <v>0</v>
      </c>
      <c r="G82" s="24">
        <f t="shared" si="36"/>
        <v>0</v>
      </c>
      <c r="H82" s="24">
        <f t="shared" si="36"/>
        <v>0</v>
      </c>
      <c r="I82" s="24">
        <f t="shared" si="36"/>
        <v>0</v>
      </c>
      <c r="J82" s="24">
        <f t="shared" si="36"/>
        <v>0</v>
      </c>
      <c r="K82" s="24">
        <f t="shared" si="36"/>
        <v>0</v>
      </c>
      <c r="L82" s="24">
        <f t="shared" si="36"/>
        <v>0</v>
      </c>
      <c r="M82" s="24">
        <f t="shared" si="36"/>
        <v>0</v>
      </c>
      <c r="N82" s="24">
        <f t="shared" si="36"/>
        <v>0</v>
      </c>
      <c r="O82" s="24">
        <f t="shared" si="36"/>
        <v>0</v>
      </c>
      <c r="P82" s="24">
        <f t="shared" si="36"/>
        <v>0</v>
      </c>
      <c r="Q82" s="24">
        <f t="shared" si="36"/>
        <v>0</v>
      </c>
      <c r="R82" s="24">
        <f t="shared" si="36"/>
        <v>0</v>
      </c>
      <c r="S82" s="24">
        <f t="shared" si="36"/>
        <v>0</v>
      </c>
      <c r="T82" s="24">
        <f t="shared" si="36"/>
        <v>0</v>
      </c>
      <c r="U82" s="24">
        <f t="shared" si="36"/>
        <v>0</v>
      </c>
      <c r="V82" s="24">
        <f t="shared" si="36"/>
        <v>0</v>
      </c>
      <c r="W82" s="24">
        <f t="shared" si="36"/>
        <v>0</v>
      </c>
      <c r="X82" s="24">
        <f t="shared" si="36"/>
        <v>0</v>
      </c>
      <c r="Y82" s="24">
        <f t="shared" si="36"/>
        <v>0</v>
      </c>
      <c r="Z82" s="24">
        <f t="shared" si="36"/>
        <v>0</v>
      </c>
      <c r="AA82" s="24">
        <f t="shared" si="36"/>
        <v>0</v>
      </c>
      <c r="AB82" s="24">
        <f t="shared" si="36"/>
        <v>0</v>
      </c>
      <c r="AC82" s="24">
        <f t="shared" si="36"/>
        <v>0</v>
      </c>
      <c r="AD82" s="24">
        <f t="shared" si="36"/>
        <v>0</v>
      </c>
      <c r="AE82" s="24">
        <f t="shared" si="36"/>
        <v>0</v>
      </c>
      <c r="AF82" s="24">
        <f t="shared" si="36"/>
        <v>0</v>
      </c>
      <c r="AG82" s="24">
        <f t="shared" si="36"/>
        <v>0</v>
      </c>
      <c r="AH82" s="24">
        <f t="shared" si="36"/>
        <v>0</v>
      </c>
      <c r="AI82" s="24">
        <f t="shared" si="36"/>
        <v>0</v>
      </c>
      <c r="AJ82" s="24">
        <f t="shared" si="36"/>
        <v>0</v>
      </c>
      <c r="AK82" s="24">
        <f t="shared" si="36"/>
        <v>0</v>
      </c>
      <c r="AL82" s="24">
        <f t="shared" si="36"/>
        <v>0</v>
      </c>
      <c r="AM82" s="24"/>
      <c r="AN82" s="82"/>
      <c r="AO82" s="24">
        <f>+AO78+AO80</f>
        <v>0</v>
      </c>
      <c r="AP82" s="24">
        <f>+AP78+AP80</f>
        <v>0</v>
      </c>
      <c r="AQ82" s="24">
        <f>+AQ78+AQ80</f>
        <v>0</v>
      </c>
      <c r="AR82" s="24"/>
    </row>
    <row r="83" spans="1:44">
      <c r="A83" t="s">
        <v>18</v>
      </c>
      <c r="AN83" s="78"/>
    </row>
    <row r="84" spans="1:44">
      <c r="B84" s="83" t="s">
        <v>19</v>
      </c>
      <c r="C84" s="23">
        <f>+C14-C37</f>
        <v>0</v>
      </c>
      <c r="D84" s="23">
        <f>+C84-D37</f>
        <v>0</v>
      </c>
      <c r="E84" s="23">
        <f t="shared" ref="E84:AL84" si="37">+D84-E37</f>
        <v>0</v>
      </c>
      <c r="F84" s="23">
        <f t="shared" si="37"/>
        <v>0</v>
      </c>
      <c r="G84" s="23">
        <f t="shared" si="37"/>
        <v>0</v>
      </c>
      <c r="H84" s="23">
        <f t="shared" si="37"/>
        <v>0</v>
      </c>
      <c r="I84" s="23">
        <f t="shared" si="37"/>
        <v>0</v>
      </c>
      <c r="J84" s="23">
        <f t="shared" si="37"/>
        <v>0</v>
      </c>
      <c r="K84" s="23">
        <f t="shared" si="37"/>
        <v>0</v>
      </c>
      <c r="L84" s="23">
        <f t="shared" si="37"/>
        <v>0</v>
      </c>
      <c r="M84" s="23">
        <f t="shared" si="37"/>
        <v>0</v>
      </c>
      <c r="N84" s="23">
        <f t="shared" si="37"/>
        <v>0</v>
      </c>
      <c r="O84" s="23">
        <f t="shared" si="37"/>
        <v>0</v>
      </c>
      <c r="P84" s="23">
        <f t="shared" si="37"/>
        <v>0</v>
      </c>
      <c r="Q84" s="23">
        <f t="shared" si="37"/>
        <v>0</v>
      </c>
      <c r="R84" s="23">
        <f t="shared" si="37"/>
        <v>0</v>
      </c>
      <c r="S84" s="23">
        <f t="shared" si="37"/>
        <v>0</v>
      </c>
      <c r="T84" s="23">
        <f t="shared" si="37"/>
        <v>0</v>
      </c>
      <c r="U84" s="23">
        <f t="shared" si="37"/>
        <v>0</v>
      </c>
      <c r="V84" s="23">
        <f t="shared" si="37"/>
        <v>0</v>
      </c>
      <c r="W84" s="23">
        <f t="shared" si="37"/>
        <v>0</v>
      </c>
      <c r="X84" s="23">
        <f t="shared" si="37"/>
        <v>0</v>
      </c>
      <c r="Y84" s="23">
        <f t="shared" si="37"/>
        <v>0</v>
      </c>
      <c r="Z84" s="23">
        <f t="shared" si="37"/>
        <v>0</v>
      </c>
      <c r="AA84" s="23">
        <f t="shared" si="37"/>
        <v>0</v>
      </c>
      <c r="AB84" s="23">
        <f t="shared" si="37"/>
        <v>0</v>
      </c>
      <c r="AC84" s="23">
        <f t="shared" si="37"/>
        <v>0</v>
      </c>
      <c r="AD84" s="23">
        <f t="shared" si="37"/>
        <v>0</v>
      </c>
      <c r="AE84" s="23">
        <f t="shared" si="37"/>
        <v>0</v>
      </c>
      <c r="AF84" s="23">
        <f t="shared" si="37"/>
        <v>0</v>
      </c>
      <c r="AG84" s="23">
        <f t="shared" si="37"/>
        <v>0</v>
      </c>
      <c r="AH84" s="23">
        <f t="shared" si="37"/>
        <v>0</v>
      </c>
      <c r="AI84" s="23">
        <f t="shared" si="37"/>
        <v>0</v>
      </c>
      <c r="AJ84" s="23">
        <f t="shared" si="37"/>
        <v>0</v>
      </c>
      <c r="AK84" s="23">
        <f t="shared" si="37"/>
        <v>0</v>
      </c>
      <c r="AL84" s="23">
        <f t="shared" si="37"/>
        <v>0</v>
      </c>
      <c r="AM84" s="23"/>
      <c r="AN84" s="81"/>
      <c r="AO84" s="23">
        <f>+N84</f>
        <v>0</v>
      </c>
      <c r="AP84" s="23">
        <f>+Z84</f>
        <v>0</v>
      </c>
      <c r="AQ84" s="23">
        <f>+AL84</f>
        <v>0</v>
      </c>
      <c r="AR84" s="23"/>
    </row>
    <row r="85" spans="1:44">
      <c r="B85" s="96" t="s">
        <v>20</v>
      </c>
      <c r="C85" s="23">
        <f>+C58-C38</f>
        <v>0</v>
      </c>
      <c r="D85" s="23">
        <f>+C85+D58-D38</f>
        <v>0</v>
      </c>
      <c r="E85" s="23">
        <f t="shared" ref="E85:AL85" si="38">+D85+E58-E38</f>
        <v>0</v>
      </c>
      <c r="F85" s="23">
        <f t="shared" si="38"/>
        <v>0</v>
      </c>
      <c r="G85" s="23">
        <f t="shared" si="38"/>
        <v>0</v>
      </c>
      <c r="H85" s="23">
        <f t="shared" si="38"/>
        <v>0</v>
      </c>
      <c r="I85" s="23">
        <f t="shared" si="38"/>
        <v>0</v>
      </c>
      <c r="J85" s="23">
        <f t="shared" si="38"/>
        <v>0</v>
      </c>
      <c r="K85" s="23">
        <f t="shared" si="38"/>
        <v>0</v>
      </c>
      <c r="L85" s="23">
        <f t="shared" si="38"/>
        <v>0</v>
      </c>
      <c r="M85" s="23">
        <f t="shared" si="38"/>
        <v>0</v>
      </c>
      <c r="N85" s="23">
        <f t="shared" si="38"/>
        <v>0</v>
      </c>
      <c r="O85" s="23">
        <f t="shared" si="38"/>
        <v>0</v>
      </c>
      <c r="P85" s="23">
        <f t="shared" si="38"/>
        <v>0</v>
      </c>
      <c r="Q85" s="23">
        <f t="shared" si="38"/>
        <v>0</v>
      </c>
      <c r="R85" s="23">
        <f t="shared" si="38"/>
        <v>0</v>
      </c>
      <c r="S85" s="23">
        <f t="shared" si="38"/>
        <v>0</v>
      </c>
      <c r="T85" s="23">
        <f t="shared" si="38"/>
        <v>0</v>
      </c>
      <c r="U85" s="23">
        <f t="shared" si="38"/>
        <v>0</v>
      </c>
      <c r="V85" s="23">
        <f t="shared" si="38"/>
        <v>0</v>
      </c>
      <c r="W85" s="23">
        <f t="shared" si="38"/>
        <v>0</v>
      </c>
      <c r="X85" s="23">
        <f t="shared" si="38"/>
        <v>0</v>
      </c>
      <c r="Y85" s="23">
        <f t="shared" si="38"/>
        <v>0</v>
      </c>
      <c r="Z85" s="23">
        <f t="shared" si="38"/>
        <v>0</v>
      </c>
      <c r="AA85" s="23">
        <f t="shared" si="38"/>
        <v>0</v>
      </c>
      <c r="AB85" s="23">
        <f t="shared" si="38"/>
        <v>0</v>
      </c>
      <c r="AC85" s="23">
        <f t="shared" si="38"/>
        <v>0</v>
      </c>
      <c r="AD85" s="23">
        <f t="shared" si="38"/>
        <v>0</v>
      </c>
      <c r="AE85" s="23">
        <f t="shared" si="38"/>
        <v>0</v>
      </c>
      <c r="AF85" s="23">
        <f t="shared" si="38"/>
        <v>0</v>
      </c>
      <c r="AG85" s="23">
        <f t="shared" si="38"/>
        <v>0</v>
      </c>
      <c r="AH85" s="23">
        <f t="shared" si="38"/>
        <v>0</v>
      </c>
      <c r="AI85" s="23">
        <f t="shared" si="38"/>
        <v>0</v>
      </c>
      <c r="AJ85" s="23">
        <f t="shared" si="38"/>
        <v>0</v>
      </c>
      <c r="AK85" s="23">
        <f t="shared" si="38"/>
        <v>0</v>
      </c>
      <c r="AL85" s="23">
        <f t="shared" si="38"/>
        <v>0</v>
      </c>
      <c r="AM85" s="23"/>
      <c r="AN85" s="81"/>
      <c r="AO85" s="23">
        <f>+N85</f>
        <v>0</v>
      </c>
      <c r="AP85" s="23">
        <f>+Z85</f>
        <v>0</v>
      </c>
      <c r="AQ85" s="23">
        <f>+AL85</f>
        <v>0</v>
      </c>
      <c r="AR85" s="23"/>
    </row>
    <row r="86" spans="1:44">
      <c r="B86" s="95" t="s">
        <v>21</v>
      </c>
      <c r="C86" s="24">
        <f t="shared" ref="C86:AL86" si="39">SUM(C84:C85)</f>
        <v>0</v>
      </c>
      <c r="D86" s="24">
        <f t="shared" si="39"/>
        <v>0</v>
      </c>
      <c r="E86" s="24">
        <f t="shared" si="39"/>
        <v>0</v>
      </c>
      <c r="F86" s="24">
        <f t="shared" si="39"/>
        <v>0</v>
      </c>
      <c r="G86" s="24">
        <f t="shared" si="39"/>
        <v>0</v>
      </c>
      <c r="H86" s="24">
        <f t="shared" si="39"/>
        <v>0</v>
      </c>
      <c r="I86" s="24">
        <f t="shared" si="39"/>
        <v>0</v>
      </c>
      <c r="J86" s="24">
        <f t="shared" si="39"/>
        <v>0</v>
      </c>
      <c r="K86" s="24">
        <f t="shared" si="39"/>
        <v>0</v>
      </c>
      <c r="L86" s="24">
        <f t="shared" si="39"/>
        <v>0</v>
      </c>
      <c r="M86" s="24">
        <f t="shared" si="39"/>
        <v>0</v>
      </c>
      <c r="N86" s="24">
        <f t="shared" si="39"/>
        <v>0</v>
      </c>
      <c r="O86" s="24">
        <f t="shared" si="39"/>
        <v>0</v>
      </c>
      <c r="P86" s="24">
        <f t="shared" si="39"/>
        <v>0</v>
      </c>
      <c r="Q86" s="24">
        <f t="shared" si="39"/>
        <v>0</v>
      </c>
      <c r="R86" s="24">
        <f t="shared" si="39"/>
        <v>0</v>
      </c>
      <c r="S86" s="24">
        <f t="shared" si="39"/>
        <v>0</v>
      </c>
      <c r="T86" s="24">
        <f t="shared" si="39"/>
        <v>0</v>
      </c>
      <c r="U86" s="24">
        <f t="shared" si="39"/>
        <v>0</v>
      </c>
      <c r="V86" s="24">
        <f t="shared" si="39"/>
        <v>0</v>
      </c>
      <c r="W86" s="24">
        <f t="shared" si="39"/>
        <v>0</v>
      </c>
      <c r="X86" s="24">
        <f t="shared" si="39"/>
        <v>0</v>
      </c>
      <c r="Y86" s="24">
        <f t="shared" si="39"/>
        <v>0</v>
      </c>
      <c r="Z86" s="24">
        <f t="shared" si="39"/>
        <v>0</v>
      </c>
      <c r="AA86" s="24">
        <f t="shared" si="39"/>
        <v>0</v>
      </c>
      <c r="AB86" s="24">
        <f t="shared" si="39"/>
        <v>0</v>
      </c>
      <c r="AC86" s="24">
        <f t="shared" si="39"/>
        <v>0</v>
      </c>
      <c r="AD86" s="24">
        <f t="shared" si="39"/>
        <v>0</v>
      </c>
      <c r="AE86" s="24">
        <f t="shared" si="39"/>
        <v>0</v>
      </c>
      <c r="AF86" s="24">
        <f t="shared" si="39"/>
        <v>0</v>
      </c>
      <c r="AG86" s="24">
        <f t="shared" si="39"/>
        <v>0</v>
      </c>
      <c r="AH86" s="24">
        <f t="shared" si="39"/>
        <v>0</v>
      </c>
      <c r="AI86" s="24">
        <f t="shared" si="39"/>
        <v>0</v>
      </c>
      <c r="AJ86" s="24">
        <f t="shared" si="39"/>
        <v>0</v>
      </c>
      <c r="AK86" s="24">
        <f t="shared" si="39"/>
        <v>0</v>
      </c>
      <c r="AL86" s="24">
        <f t="shared" si="39"/>
        <v>0</v>
      </c>
      <c r="AM86" s="24"/>
      <c r="AN86" s="82"/>
      <c r="AO86" s="24">
        <f>SUM(AO84:AO85)</f>
        <v>0</v>
      </c>
      <c r="AP86" s="24">
        <f>SUM(AP84:AP85)</f>
        <v>0</v>
      </c>
      <c r="AQ86" s="24">
        <f>SUM(AQ84:AQ85)</f>
        <v>0</v>
      </c>
      <c r="AR86" s="24"/>
    </row>
    <row r="87" spans="1:44" ht="14" thickBot="1">
      <c r="A87" t="s">
        <v>71</v>
      </c>
      <c r="C87" s="26">
        <f t="shared" ref="C87:AL87" si="40">+C82+C86</f>
        <v>0</v>
      </c>
      <c r="D87" s="26">
        <f t="shared" si="40"/>
        <v>0</v>
      </c>
      <c r="E87" s="26">
        <f t="shared" si="40"/>
        <v>0</v>
      </c>
      <c r="F87" s="26">
        <f t="shared" si="40"/>
        <v>0</v>
      </c>
      <c r="G87" s="26">
        <f t="shared" si="40"/>
        <v>0</v>
      </c>
      <c r="H87" s="26">
        <f t="shared" si="40"/>
        <v>0</v>
      </c>
      <c r="I87" s="26">
        <f t="shared" si="40"/>
        <v>0</v>
      </c>
      <c r="J87" s="26">
        <f t="shared" si="40"/>
        <v>0</v>
      </c>
      <c r="K87" s="26">
        <f t="shared" si="40"/>
        <v>0</v>
      </c>
      <c r="L87" s="26">
        <f t="shared" si="40"/>
        <v>0</v>
      </c>
      <c r="M87" s="26">
        <f t="shared" si="40"/>
        <v>0</v>
      </c>
      <c r="N87" s="26">
        <f t="shared" si="40"/>
        <v>0</v>
      </c>
      <c r="O87" s="26">
        <f t="shared" si="40"/>
        <v>0</v>
      </c>
      <c r="P87" s="26">
        <f t="shared" si="40"/>
        <v>0</v>
      </c>
      <c r="Q87" s="26">
        <f t="shared" si="40"/>
        <v>0</v>
      </c>
      <c r="R87" s="26">
        <f t="shared" si="40"/>
        <v>0</v>
      </c>
      <c r="S87" s="26">
        <f t="shared" si="40"/>
        <v>0</v>
      </c>
      <c r="T87" s="26">
        <f t="shared" si="40"/>
        <v>0</v>
      </c>
      <c r="U87" s="26">
        <f t="shared" si="40"/>
        <v>0</v>
      </c>
      <c r="V87" s="26">
        <f t="shared" si="40"/>
        <v>0</v>
      </c>
      <c r="W87" s="26">
        <f t="shared" si="40"/>
        <v>0</v>
      </c>
      <c r="X87" s="26">
        <f t="shared" si="40"/>
        <v>0</v>
      </c>
      <c r="Y87" s="26">
        <f t="shared" si="40"/>
        <v>0</v>
      </c>
      <c r="Z87" s="26">
        <f t="shared" si="40"/>
        <v>0</v>
      </c>
      <c r="AA87" s="26">
        <f t="shared" si="40"/>
        <v>0</v>
      </c>
      <c r="AB87" s="26">
        <f t="shared" si="40"/>
        <v>0</v>
      </c>
      <c r="AC87" s="26">
        <f t="shared" si="40"/>
        <v>0</v>
      </c>
      <c r="AD87" s="26">
        <f t="shared" si="40"/>
        <v>0</v>
      </c>
      <c r="AE87" s="26">
        <f t="shared" si="40"/>
        <v>0</v>
      </c>
      <c r="AF87" s="26">
        <f t="shared" si="40"/>
        <v>0</v>
      </c>
      <c r="AG87" s="26">
        <f t="shared" si="40"/>
        <v>0</v>
      </c>
      <c r="AH87" s="26">
        <f t="shared" si="40"/>
        <v>0</v>
      </c>
      <c r="AI87" s="26">
        <f t="shared" si="40"/>
        <v>0</v>
      </c>
      <c r="AJ87" s="26">
        <f t="shared" si="40"/>
        <v>0</v>
      </c>
      <c r="AK87" s="26">
        <f t="shared" si="40"/>
        <v>0</v>
      </c>
      <c r="AL87" s="26">
        <f t="shared" si="40"/>
        <v>0</v>
      </c>
      <c r="AM87" s="26"/>
      <c r="AN87" s="94"/>
      <c r="AO87" s="26">
        <f>+AO82+AO86</f>
        <v>0</v>
      </c>
      <c r="AP87" s="26">
        <f>+AP82+AP86</f>
        <v>0</v>
      </c>
      <c r="AQ87" s="26">
        <f>+AQ82+AQ86</f>
        <v>0</v>
      </c>
      <c r="AR87" s="26"/>
    </row>
    <row r="88" spans="1:44" ht="6" customHeight="1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85"/>
      <c r="AO88" s="25"/>
      <c r="AP88" s="25"/>
      <c r="AQ88" s="25"/>
      <c r="AR88" s="25"/>
    </row>
    <row r="89" spans="1:44" ht="19.5" customHeight="1">
      <c r="A89" s="77" t="s">
        <v>72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N89" s="78"/>
    </row>
    <row r="90" spans="1:44">
      <c r="A90" s="77" t="s">
        <v>73</v>
      </c>
      <c r="AN90" s="78"/>
    </row>
    <row r="91" spans="1:44">
      <c r="A91" s="89"/>
      <c r="B91" s="97" t="s">
        <v>74</v>
      </c>
      <c r="C91" s="98" t="e">
        <f t="shared" ref="C91:AL91" si="41">+C58*12/C74</f>
        <v>#DIV/0!</v>
      </c>
      <c r="D91" s="98" t="e">
        <f t="shared" si="41"/>
        <v>#DIV/0!</v>
      </c>
      <c r="E91" s="98" t="e">
        <f t="shared" si="41"/>
        <v>#DIV/0!</v>
      </c>
      <c r="F91" s="98" t="e">
        <f t="shared" si="41"/>
        <v>#DIV/0!</v>
      </c>
      <c r="G91" s="98" t="e">
        <f t="shared" si="41"/>
        <v>#DIV/0!</v>
      </c>
      <c r="H91" s="98" t="e">
        <f t="shared" si="41"/>
        <v>#DIV/0!</v>
      </c>
      <c r="I91" s="98" t="e">
        <f t="shared" si="41"/>
        <v>#DIV/0!</v>
      </c>
      <c r="J91" s="98" t="e">
        <f t="shared" si="41"/>
        <v>#DIV/0!</v>
      </c>
      <c r="K91" s="98" t="e">
        <f t="shared" si="41"/>
        <v>#DIV/0!</v>
      </c>
      <c r="L91" s="98" t="e">
        <f t="shared" si="41"/>
        <v>#DIV/0!</v>
      </c>
      <c r="M91" s="98" t="e">
        <f t="shared" si="41"/>
        <v>#DIV/0!</v>
      </c>
      <c r="N91" s="98" t="e">
        <f t="shared" si="41"/>
        <v>#DIV/0!</v>
      </c>
      <c r="O91" s="98" t="e">
        <f t="shared" si="41"/>
        <v>#DIV/0!</v>
      </c>
      <c r="P91" s="98" t="e">
        <f t="shared" si="41"/>
        <v>#DIV/0!</v>
      </c>
      <c r="Q91" s="98" t="e">
        <f t="shared" si="41"/>
        <v>#DIV/0!</v>
      </c>
      <c r="R91" s="98" t="e">
        <f t="shared" si="41"/>
        <v>#DIV/0!</v>
      </c>
      <c r="S91" s="98" t="e">
        <f t="shared" si="41"/>
        <v>#DIV/0!</v>
      </c>
      <c r="T91" s="98" t="e">
        <f t="shared" si="41"/>
        <v>#DIV/0!</v>
      </c>
      <c r="U91" s="98" t="e">
        <f t="shared" si="41"/>
        <v>#DIV/0!</v>
      </c>
      <c r="V91" s="98" t="e">
        <f t="shared" si="41"/>
        <v>#DIV/0!</v>
      </c>
      <c r="W91" s="98" t="e">
        <f t="shared" si="41"/>
        <v>#DIV/0!</v>
      </c>
      <c r="X91" s="98" t="e">
        <f t="shared" si="41"/>
        <v>#DIV/0!</v>
      </c>
      <c r="Y91" s="98" t="e">
        <f t="shared" si="41"/>
        <v>#DIV/0!</v>
      </c>
      <c r="Z91" s="98" t="e">
        <f t="shared" si="41"/>
        <v>#DIV/0!</v>
      </c>
      <c r="AA91" s="98" t="e">
        <f t="shared" si="41"/>
        <v>#DIV/0!</v>
      </c>
      <c r="AB91" s="98" t="e">
        <f t="shared" si="41"/>
        <v>#DIV/0!</v>
      </c>
      <c r="AC91" s="98" t="e">
        <f t="shared" si="41"/>
        <v>#DIV/0!</v>
      </c>
      <c r="AD91" s="98" t="e">
        <f t="shared" si="41"/>
        <v>#DIV/0!</v>
      </c>
      <c r="AE91" s="98" t="e">
        <f t="shared" si="41"/>
        <v>#DIV/0!</v>
      </c>
      <c r="AF91" s="98" t="e">
        <f t="shared" si="41"/>
        <v>#DIV/0!</v>
      </c>
      <c r="AG91" s="98" t="e">
        <f t="shared" si="41"/>
        <v>#DIV/0!</v>
      </c>
      <c r="AH91" s="98" t="e">
        <f t="shared" si="41"/>
        <v>#DIV/0!</v>
      </c>
      <c r="AI91" s="98" t="e">
        <f t="shared" si="41"/>
        <v>#DIV/0!</v>
      </c>
      <c r="AJ91" s="98" t="e">
        <f t="shared" si="41"/>
        <v>#DIV/0!</v>
      </c>
      <c r="AK91" s="98" t="e">
        <f t="shared" si="41"/>
        <v>#DIV/0!</v>
      </c>
      <c r="AL91" s="98" t="e">
        <f t="shared" si="41"/>
        <v>#DIV/0!</v>
      </c>
      <c r="AM91" s="98"/>
      <c r="AN91" s="99"/>
      <c r="AO91" s="98" t="e">
        <f>+AO58/AO74</f>
        <v>#DIV/0!</v>
      </c>
      <c r="AP91" s="98" t="e">
        <f>+AP58/AP74</f>
        <v>#DIV/0!</v>
      </c>
      <c r="AQ91" s="98" t="e">
        <f>+AQ58/AQ74</f>
        <v>#DIV/0!</v>
      </c>
    </row>
    <row r="92" spans="1:44">
      <c r="A92" s="89"/>
      <c r="B92" s="97" t="s">
        <v>75</v>
      </c>
      <c r="C92" s="100" t="e">
        <f>IF(C86&lt;0,"nm",+C58*12/C86)</f>
        <v>#DIV/0!</v>
      </c>
      <c r="D92" s="100" t="e">
        <f>IF(D86&lt;0,"nm",+D58*12/D86)</f>
        <v>#DIV/0!</v>
      </c>
      <c r="E92" s="100" t="e">
        <f>IF(E86&lt;0,"nm",+E58*12/E86)</f>
        <v>#DIV/0!</v>
      </c>
      <c r="F92" s="100" t="e">
        <f t="shared" ref="F92:AL92" si="42">IF(F86&lt;0,"nm",+F58*12/F86)</f>
        <v>#DIV/0!</v>
      </c>
      <c r="G92" s="100" t="e">
        <f t="shared" si="42"/>
        <v>#DIV/0!</v>
      </c>
      <c r="H92" s="100" t="e">
        <f t="shared" si="42"/>
        <v>#DIV/0!</v>
      </c>
      <c r="I92" s="100" t="e">
        <f t="shared" si="42"/>
        <v>#DIV/0!</v>
      </c>
      <c r="J92" s="100" t="e">
        <f t="shared" si="42"/>
        <v>#DIV/0!</v>
      </c>
      <c r="K92" s="100" t="e">
        <f t="shared" si="42"/>
        <v>#DIV/0!</v>
      </c>
      <c r="L92" s="100" t="e">
        <f t="shared" si="42"/>
        <v>#DIV/0!</v>
      </c>
      <c r="M92" s="100" t="e">
        <f t="shared" si="42"/>
        <v>#DIV/0!</v>
      </c>
      <c r="N92" s="100" t="e">
        <f t="shared" si="42"/>
        <v>#DIV/0!</v>
      </c>
      <c r="O92" s="100" t="e">
        <f t="shared" si="42"/>
        <v>#DIV/0!</v>
      </c>
      <c r="P92" s="100" t="e">
        <f t="shared" si="42"/>
        <v>#DIV/0!</v>
      </c>
      <c r="Q92" s="100" t="e">
        <f t="shared" si="42"/>
        <v>#DIV/0!</v>
      </c>
      <c r="R92" s="100" t="e">
        <f t="shared" si="42"/>
        <v>#DIV/0!</v>
      </c>
      <c r="S92" s="100" t="e">
        <f t="shared" si="42"/>
        <v>#DIV/0!</v>
      </c>
      <c r="T92" s="100" t="e">
        <f t="shared" si="42"/>
        <v>#DIV/0!</v>
      </c>
      <c r="U92" s="100" t="e">
        <f t="shared" si="42"/>
        <v>#DIV/0!</v>
      </c>
      <c r="V92" s="100" t="e">
        <f t="shared" si="42"/>
        <v>#DIV/0!</v>
      </c>
      <c r="W92" s="100" t="e">
        <f t="shared" si="42"/>
        <v>#DIV/0!</v>
      </c>
      <c r="X92" s="100" t="e">
        <f t="shared" si="42"/>
        <v>#DIV/0!</v>
      </c>
      <c r="Y92" s="100" t="e">
        <f t="shared" si="42"/>
        <v>#DIV/0!</v>
      </c>
      <c r="Z92" s="100" t="e">
        <f t="shared" si="42"/>
        <v>#DIV/0!</v>
      </c>
      <c r="AA92" s="100" t="e">
        <f t="shared" si="42"/>
        <v>#DIV/0!</v>
      </c>
      <c r="AB92" s="100" t="e">
        <f t="shared" si="42"/>
        <v>#DIV/0!</v>
      </c>
      <c r="AC92" s="100" t="e">
        <f t="shared" si="42"/>
        <v>#DIV/0!</v>
      </c>
      <c r="AD92" s="100" t="e">
        <f t="shared" si="42"/>
        <v>#DIV/0!</v>
      </c>
      <c r="AE92" s="100" t="e">
        <f t="shared" si="42"/>
        <v>#DIV/0!</v>
      </c>
      <c r="AF92" s="100" t="e">
        <f t="shared" si="42"/>
        <v>#DIV/0!</v>
      </c>
      <c r="AG92" s="100" t="e">
        <f t="shared" si="42"/>
        <v>#DIV/0!</v>
      </c>
      <c r="AH92" s="100" t="e">
        <f t="shared" si="42"/>
        <v>#DIV/0!</v>
      </c>
      <c r="AI92" s="100" t="e">
        <f t="shared" si="42"/>
        <v>#DIV/0!</v>
      </c>
      <c r="AJ92" s="100" t="e">
        <f t="shared" si="42"/>
        <v>#DIV/0!</v>
      </c>
      <c r="AK92" s="100" t="e">
        <f t="shared" si="42"/>
        <v>#DIV/0!</v>
      </c>
      <c r="AL92" s="100" t="e">
        <f t="shared" si="42"/>
        <v>#DIV/0!</v>
      </c>
      <c r="AM92" s="98"/>
      <c r="AN92" s="99"/>
      <c r="AO92" s="100" t="e">
        <f>IF(AO86&lt;0,"nm",+AO58/AO86)</f>
        <v>#DIV/0!</v>
      </c>
      <c r="AP92" s="100" t="e">
        <f>IF(AP86&lt;0,"nm",+AP58/AP86)</f>
        <v>#DIV/0!</v>
      </c>
      <c r="AQ92" s="100" t="e">
        <f>IF(AQ86&lt;0,"nm",+AQ58/AQ86)</f>
        <v>#DIV/0!</v>
      </c>
    </row>
    <row r="93" spans="1:44">
      <c r="A93" s="77" t="s">
        <v>76</v>
      </c>
      <c r="C93" s="101"/>
      <c r="AN93" s="78"/>
    </row>
    <row r="94" spans="1:44">
      <c r="A94" s="89"/>
      <c r="B94" s="89" t="s">
        <v>77</v>
      </c>
      <c r="C94" s="102">
        <f t="shared" ref="C94:AL94" si="43">IF(C78&gt;0,C69/C78,0)</f>
        <v>0</v>
      </c>
      <c r="D94" s="102">
        <f t="shared" si="43"/>
        <v>0</v>
      </c>
      <c r="E94" s="102">
        <f t="shared" si="43"/>
        <v>0</v>
      </c>
      <c r="F94" s="102">
        <f t="shared" si="43"/>
        <v>0</v>
      </c>
      <c r="G94" s="102">
        <f t="shared" si="43"/>
        <v>0</v>
      </c>
      <c r="H94" s="102">
        <f t="shared" si="43"/>
        <v>0</v>
      </c>
      <c r="I94" s="102">
        <f t="shared" si="43"/>
        <v>0</v>
      </c>
      <c r="J94" s="102">
        <f t="shared" si="43"/>
        <v>0</v>
      </c>
      <c r="K94" s="102">
        <f t="shared" si="43"/>
        <v>0</v>
      </c>
      <c r="L94" s="102">
        <f t="shared" si="43"/>
        <v>0</v>
      </c>
      <c r="M94" s="102">
        <f t="shared" si="43"/>
        <v>0</v>
      </c>
      <c r="N94" s="102">
        <f t="shared" si="43"/>
        <v>0</v>
      </c>
      <c r="O94" s="102">
        <f t="shared" si="43"/>
        <v>0</v>
      </c>
      <c r="P94" s="102">
        <f t="shared" si="43"/>
        <v>0</v>
      </c>
      <c r="Q94" s="102">
        <f t="shared" si="43"/>
        <v>0</v>
      </c>
      <c r="R94" s="102">
        <f t="shared" si="43"/>
        <v>0</v>
      </c>
      <c r="S94" s="102">
        <f t="shared" si="43"/>
        <v>0</v>
      </c>
      <c r="T94" s="102">
        <f t="shared" si="43"/>
        <v>0</v>
      </c>
      <c r="U94" s="102">
        <f t="shared" si="43"/>
        <v>0</v>
      </c>
      <c r="V94" s="102">
        <f t="shared" si="43"/>
        <v>0</v>
      </c>
      <c r="W94" s="102">
        <f t="shared" si="43"/>
        <v>0</v>
      </c>
      <c r="X94" s="102">
        <f t="shared" si="43"/>
        <v>0</v>
      </c>
      <c r="Y94" s="102">
        <f t="shared" si="43"/>
        <v>0</v>
      </c>
      <c r="Z94" s="102">
        <f t="shared" si="43"/>
        <v>0</v>
      </c>
      <c r="AA94" s="102">
        <f t="shared" si="43"/>
        <v>0</v>
      </c>
      <c r="AB94" s="102">
        <f t="shared" si="43"/>
        <v>0</v>
      </c>
      <c r="AC94" s="102">
        <f t="shared" si="43"/>
        <v>0</v>
      </c>
      <c r="AD94" s="102">
        <f t="shared" si="43"/>
        <v>0</v>
      </c>
      <c r="AE94" s="102">
        <f t="shared" si="43"/>
        <v>0</v>
      </c>
      <c r="AF94" s="102">
        <f t="shared" si="43"/>
        <v>0</v>
      </c>
      <c r="AG94" s="102">
        <f t="shared" si="43"/>
        <v>0</v>
      </c>
      <c r="AH94" s="102">
        <f t="shared" si="43"/>
        <v>0</v>
      </c>
      <c r="AI94" s="102">
        <f t="shared" si="43"/>
        <v>0</v>
      </c>
      <c r="AJ94" s="102">
        <f t="shared" si="43"/>
        <v>0</v>
      </c>
      <c r="AK94" s="102">
        <f t="shared" si="43"/>
        <v>0</v>
      </c>
      <c r="AL94" s="102">
        <f t="shared" si="43"/>
        <v>0</v>
      </c>
      <c r="AM94" s="102"/>
      <c r="AN94" s="103"/>
      <c r="AO94" s="102">
        <f>IF(AO78&gt;0,AO69/AO78,0)</f>
        <v>0</v>
      </c>
      <c r="AP94" s="102">
        <f>IF(AP78&gt;0,AP69/AP78,0)</f>
        <v>0</v>
      </c>
      <c r="AQ94" s="102">
        <f>IF(AQ78&gt;0,AQ69/AQ78,0)</f>
        <v>0</v>
      </c>
    </row>
    <row r="95" spans="1:44">
      <c r="A95" s="89"/>
      <c r="B95" s="89" t="s">
        <v>167</v>
      </c>
      <c r="C95" s="102">
        <f t="shared" ref="C95:AL95" si="44">IF(C78&gt;0,((C66+C67)/C78),0)</f>
        <v>0</v>
      </c>
      <c r="D95" s="102">
        <f t="shared" si="44"/>
        <v>0</v>
      </c>
      <c r="E95" s="102">
        <f t="shared" si="44"/>
        <v>0</v>
      </c>
      <c r="F95" s="102">
        <f t="shared" si="44"/>
        <v>0</v>
      </c>
      <c r="G95" s="102">
        <f t="shared" si="44"/>
        <v>0</v>
      </c>
      <c r="H95" s="102">
        <f t="shared" si="44"/>
        <v>0</v>
      </c>
      <c r="I95" s="102">
        <f t="shared" si="44"/>
        <v>0</v>
      </c>
      <c r="J95" s="102">
        <f t="shared" si="44"/>
        <v>0</v>
      </c>
      <c r="K95" s="102">
        <f t="shared" si="44"/>
        <v>0</v>
      </c>
      <c r="L95" s="102">
        <f t="shared" si="44"/>
        <v>0</v>
      </c>
      <c r="M95" s="102">
        <f t="shared" si="44"/>
        <v>0</v>
      </c>
      <c r="N95" s="102">
        <f t="shared" si="44"/>
        <v>0</v>
      </c>
      <c r="O95" s="102">
        <f t="shared" si="44"/>
        <v>0</v>
      </c>
      <c r="P95" s="102">
        <f t="shared" si="44"/>
        <v>0</v>
      </c>
      <c r="Q95" s="102">
        <f t="shared" si="44"/>
        <v>0</v>
      </c>
      <c r="R95" s="102">
        <f t="shared" si="44"/>
        <v>0</v>
      </c>
      <c r="S95" s="102">
        <f t="shared" si="44"/>
        <v>0</v>
      </c>
      <c r="T95" s="102">
        <f t="shared" si="44"/>
        <v>0</v>
      </c>
      <c r="U95" s="102">
        <f t="shared" si="44"/>
        <v>0</v>
      </c>
      <c r="V95" s="102">
        <f t="shared" si="44"/>
        <v>0</v>
      </c>
      <c r="W95" s="102">
        <f t="shared" si="44"/>
        <v>0</v>
      </c>
      <c r="X95" s="102">
        <f t="shared" si="44"/>
        <v>0</v>
      </c>
      <c r="Y95" s="102">
        <f t="shared" si="44"/>
        <v>0</v>
      </c>
      <c r="Z95" s="102">
        <f t="shared" si="44"/>
        <v>0</v>
      </c>
      <c r="AA95" s="102">
        <f t="shared" si="44"/>
        <v>0</v>
      </c>
      <c r="AB95" s="102">
        <f t="shared" si="44"/>
        <v>0</v>
      </c>
      <c r="AC95" s="102">
        <f t="shared" si="44"/>
        <v>0</v>
      </c>
      <c r="AD95" s="102">
        <f t="shared" si="44"/>
        <v>0</v>
      </c>
      <c r="AE95" s="102">
        <f t="shared" si="44"/>
        <v>0</v>
      </c>
      <c r="AF95" s="102">
        <f t="shared" si="44"/>
        <v>0</v>
      </c>
      <c r="AG95" s="102">
        <f t="shared" si="44"/>
        <v>0</v>
      </c>
      <c r="AH95" s="102">
        <f t="shared" si="44"/>
        <v>0</v>
      </c>
      <c r="AI95" s="102">
        <f t="shared" si="44"/>
        <v>0</v>
      </c>
      <c r="AJ95" s="102">
        <f t="shared" si="44"/>
        <v>0</v>
      </c>
      <c r="AK95" s="102">
        <f t="shared" si="44"/>
        <v>0</v>
      </c>
      <c r="AL95" s="102">
        <f t="shared" si="44"/>
        <v>0</v>
      </c>
      <c r="AM95" s="102"/>
      <c r="AN95" s="103"/>
      <c r="AO95" s="102">
        <f>IF(AO78&gt;0,((AO66+AO67)/AO78),0)</f>
        <v>0</v>
      </c>
      <c r="AP95" s="102">
        <f>IF(AP78&gt;0,((AP66+AP67)/AP78),0)</f>
        <v>0</v>
      </c>
      <c r="AQ95" s="102">
        <f>IF(AQ78&gt;0,((AQ66+AQ67)/AQ78),0)</f>
        <v>0</v>
      </c>
    </row>
    <row r="96" spans="1:44">
      <c r="A96" s="77" t="s">
        <v>168</v>
      </c>
      <c r="C96" s="101"/>
      <c r="AN96" s="78"/>
    </row>
    <row r="97" spans="1:43">
      <c r="A97" s="89"/>
      <c r="B97" s="89" t="s">
        <v>169</v>
      </c>
      <c r="C97" s="104">
        <f t="shared" ref="C97:AL97" si="45">IF(C48=0,0,+C68/(C48/30))</f>
        <v>0</v>
      </c>
      <c r="D97" s="104">
        <f t="shared" si="45"/>
        <v>0</v>
      </c>
      <c r="E97" s="104">
        <f t="shared" si="45"/>
        <v>0</v>
      </c>
      <c r="F97" s="104">
        <f t="shared" si="45"/>
        <v>0</v>
      </c>
      <c r="G97" s="104">
        <f t="shared" si="45"/>
        <v>0</v>
      </c>
      <c r="H97" s="104">
        <f t="shared" si="45"/>
        <v>0</v>
      </c>
      <c r="I97" s="104">
        <f t="shared" si="45"/>
        <v>0</v>
      </c>
      <c r="J97" s="104">
        <f t="shared" si="45"/>
        <v>0</v>
      </c>
      <c r="K97" s="104">
        <f t="shared" si="45"/>
        <v>0</v>
      </c>
      <c r="L97" s="104">
        <f t="shared" si="45"/>
        <v>0</v>
      </c>
      <c r="M97" s="104">
        <f t="shared" si="45"/>
        <v>0</v>
      </c>
      <c r="N97" s="104">
        <f t="shared" si="45"/>
        <v>0</v>
      </c>
      <c r="O97" s="104">
        <f t="shared" si="45"/>
        <v>0</v>
      </c>
      <c r="P97" s="104">
        <f t="shared" si="45"/>
        <v>0</v>
      </c>
      <c r="Q97" s="104">
        <f t="shared" si="45"/>
        <v>0</v>
      </c>
      <c r="R97" s="104">
        <f t="shared" si="45"/>
        <v>0</v>
      </c>
      <c r="S97" s="104">
        <f t="shared" si="45"/>
        <v>0</v>
      </c>
      <c r="T97" s="104">
        <f t="shared" si="45"/>
        <v>0</v>
      </c>
      <c r="U97" s="104">
        <f t="shared" si="45"/>
        <v>0</v>
      </c>
      <c r="V97" s="104">
        <f t="shared" si="45"/>
        <v>0</v>
      </c>
      <c r="W97" s="104">
        <f t="shared" si="45"/>
        <v>0</v>
      </c>
      <c r="X97" s="104">
        <f t="shared" si="45"/>
        <v>0</v>
      </c>
      <c r="Y97" s="104">
        <f t="shared" si="45"/>
        <v>0</v>
      </c>
      <c r="Z97" s="104">
        <f t="shared" si="45"/>
        <v>0</v>
      </c>
      <c r="AA97" s="104">
        <f t="shared" si="45"/>
        <v>0</v>
      </c>
      <c r="AB97" s="104">
        <f t="shared" si="45"/>
        <v>0</v>
      </c>
      <c r="AC97" s="104">
        <f t="shared" si="45"/>
        <v>0</v>
      </c>
      <c r="AD97" s="104">
        <f t="shared" si="45"/>
        <v>0</v>
      </c>
      <c r="AE97" s="104">
        <f t="shared" si="45"/>
        <v>0</v>
      </c>
      <c r="AF97" s="104">
        <f t="shared" si="45"/>
        <v>0</v>
      </c>
      <c r="AG97" s="104">
        <f t="shared" si="45"/>
        <v>0</v>
      </c>
      <c r="AH97" s="104">
        <f t="shared" si="45"/>
        <v>0</v>
      </c>
      <c r="AI97" s="104">
        <f t="shared" si="45"/>
        <v>0</v>
      </c>
      <c r="AJ97" s="104">
        <f t="shared" si="45"/>
        <v>0</v>
      </c>
      <c r="AK97" s="104">
        <f t="shared" si="45"/>
        <v>0</v>
      </c>
      <c r="AL97" s="104">
        <f t="shared" si="45"/>
        <v>0</v>
      </c>
      <c r="AM97" s="104"/>
      <c r="AN97" s="103"/>
      <c r="AO97" s="104">
        <f>IF(AO48=0,0,+AO68/(AO48/360))</f>
        <v>0</v>
      </c>
      <c r="AP97" s="104">
        <f>IF(AP48=0,0,+AP68/(AP48/360))</f>
        <v>0</v>
      </c>
      <c r="AQ97" s="104">
        <f>IF(AQ48=0,0,+AQ68/(AQ48/360))</f>
        <v>0</v>
      </c>
    </row>
    <row r="98" spans="1:43">
      <c r="A98" s="89"/>
      <c r="B98" s="97" t="s">
        <v>170</v>
      </c>
      <c r="C98" s="105">
        <f t="shared" ref="C98:AL98" si="46">IF(C68=0,0,C48/C68)</f>
        <v>0</v>
      </c>
      <c r="D98" s="105">
        <f t="shared" si="46"/>
        <v>0</v>
      </c>
      <c r="E98" s="105">
        <f t="shared" si="46"/>
        <v>0</v>
      </c>
      <c r="F98" s="105">
        <f t="shared" si="46"/>
        <v>0</v>
      </c>
      <c r="G98" s="105">
        <f t="shared" si="46"/>
        <v>0</v>
      </c>
      <c r="H98" s="105">
        <f t="shared" si="46"/>
        <v>0</v>
      </c>
      <c r="I98" s="105">
        <f t="shared" si="46"/>
        <v>0</v>
      </c>
      <c r="J98" s="105">
        <f t="shared" si="46"/>
        <v>0</v>
      </c>
      <c r="K98" s="105">
        <f t="shared" si="46"/>
        <v>0</v>
      </c>
      <c r="L98" s="105">
        <f t="shared" si="46"/>
        <v>0</v>
      </c>
      <c r="M98" s="105">
        <f t="shared" si="46"/>
        <v>0</v>
      </c>
      <c r="N98" s="105">
        <f t="shared" si="46"/>
        <v>0</v>
      </c>
      <c r="O98" s="105">
        <f t="shared" si="46"/>
        <v>0</v>
      </c>
      <c r="P98" s="105">
        <f t="shared" si="46"/>
        <v>0</v>
      </c>
      <c r="Q98" s="105">
        <f t="shared" si="46"/>
        <v>0</v>
      </c>
      <c r="R98" s="105">
        <f t="shared" si="46"/>
        <v>0</v>
      </c>
      <c r="S98" s="105">
        <f t="shared" si="46"/>
        <v>0</v>
      </c>
      <c r="T98" s="105">
        <f t="shared" si="46"/>
        <v>0</v>
      </c>
      <c r="U98" s="105">
        <f t="shared" si="46"/>
        <v>0</v>
      </c>
      <c r="V98" s="105">
        <f t="shared" si="46"/>
        <v>0</v>
      </c>
      <c r="W98" s="105">
        <f t="shared" si="46"/>
        <v>0</v>
      </c>
      <c r="X98" s="105">
        <f t="shared" si="46"/>
        <v>0</v>
      </c>
      <c r="Y98" s="105">
        <f t="shared" si="46"/>
        <v>0</v>
      </c>
      <c r="Z98" s="105">
        <f t="shared" si="46"/>
        <v>0</v>
      </c>
      <c r="AA98" s="105">
        <f t="shared" si="46"/>
        <v>0</v>
      </c>
      <c r="AB98" s="105">
        <f t="shared" si="46"/>
        <v>0</v>
      </c>
      <c r="AC98" s="105">
        <f t="shared" si="46"/>
        <v>0</v>
      </c>
      <c r="AD98" s="105">
        <f t="shared" si="46"/>
        <v>0</v>
      </c>
      <c r="AE98" s="105">
        <f t="shared" si="46"/>
        <v>0</v>
      </c>
      <c r="AF98" s="105">
        <f t="shared" si="46"/>
        <v>0</v>
      </c>
      <c r="AG98" s="105">
        <f t="shared" si="46"/>
        <v>0</v>
      </c>
      <c r="AH98" s="105">
        <f t="shared" si="46"/>
        <v>0</v>
      </c>
      <c r="AI98" s="105">
        <f t="shared" si="46"/>
        <v>0</v>
      </c>
      <c r="AJ98" s="105">
        <f t="shared" si="46"/>
        <v>0</v>
      </c>
      <c r="AK98" s="105">
        <f t="shared" si="46"/>
        <v>0</v>
      </c>
      <c r="AL98" s="105">
        <f t="shared" si="46"/>
        <v>0</v>
      </c>
      <c r="AM98" s="106"/>
      <c r="AN98" s="107"/>
      <c r="AO98" s="105">
        <f>IF(AO68=0,0,AVERAGE(C98:N98))</f>
        <v>0</v>
      </c>
      <c r="AP98" s="105">
        <f>IF(AP68=0,0,AVERAGE(O98:Z98))</f>
        <v>0</v>
      </c>
      <c r="AQ98" s="105">
        <f>IF(AQ68=0,0,AVERAGE(AA98:AL98))</f>
        <v>0</v>
      </c>
    </row>
    <row r="99" spans="1:43">
      <c r="A99" s="89"/>
      <c r="B99" s="89" t="s">
        <v>226</v>
      </c>
      <c r="C99" s="104">
        <f t="shared" ref="C99:AL99" si="47">IF(C47=0,0,C67/(C47/30))</f>
        <v>0</v>
      </c>
      <c r="D99" s="104">
        <f t="shared" si="47"/>
        <v>0</v>
      </c>
      <c r="E99" s="104">
        <f t="shared" si="47"/>
        <v>0</v>
      </c>
      <c r="F99" s="104">
        <f t="shared" si="47"/>
        <v>0</v>
      </c>
      <c r="G99" s="104">
        <f t="shared" si="47"/>
        <v>0</v>
      </c>
      <c r="H99" s="104">
        <f t="shared" si="47"/>
        <v>0</v>
      </c>
      <c r="I99" s="104">
        <f t="shared" si="47"/>
        <v>0</v>
      </c>
      <c r="J99" s="104">
        <f t="shared" si="47"/>
        <v>0</v>
      </c>
      <c r="K99" s="104">
        <f t="shared" si="47"/>
        <v>0</v>
      </c>
      <c r="L99" s="104">
        <f t="shared" si="47"/>
        <v>0</v>
      </c>
      <c r="M99" s="104">
        <f t="shared" si="47"/>
        <v>0</v>
      </c>
      <c r="N99" s="104">
        <f t="shared" si="47"/>
        <v>0</v>
      </c>
      <c r="O99" s="104">
        <f t="shared" si="47"/>
        <v>0</v>
      </c>
      <c r="P99" s="104">
        <f t="shared" si="47"/>
        <v>0</v>
      </c>
      <c r="Q99" s="104">
        <f t="shared" si="47"/>
        <v>0</v>
      </c>
      <c r="R99" s="104">
        <f t="shared" si="47"/>
        <v>0</v>
      </c>
      <c r="S99" s="104">
        <f t="shared" si="47"/>
        <v>0</v>
      </c>
      <c r="T99" s="104">
        <f t="shared" si="47"/>
        <v>0</v>
      </c>
      <c r="U99" s="104">
        <f t="shared" si="47"/>
        <v>0</v>
      </c>
      <c r="V99" s="104">
        <f t="shared" si="47"/>
        <v>0</v>
      </c>
      <c r="W99" s="104">
        <f t="shared" si="47"/>
        <v>0</v>
      </c>
      <c r="X99" s="104">
        <f t="shared" si="47"/>
        <v>0</v>
      </c>
      <c r="Y99" s="104">
        <f t="shared" si="47"/>
        <v>0</v>
      </c>
      <c r="Z99" s="104">
        <f t="shared" si="47"/>
        <v>0</v>
      </c>
      <c r="AA99" s="104">
        <f t="shared" si="47"/>
        <v>0</v>
      </c>
      <c r="AB99" s="104">
        <f t="shared" si="47"/>
        <v>0</v>
      </c>
      <c r="AC99" s="104">
        <f t="shared" si="47"/>
        <v>0</v>
      </c>
      <c r="AD99" s="104">
        <f t="shared" si="47"/>
        <v>0</v>
      </c>
      <c r="AE99" s="104">
        <f t="shared" si="47"/>
        <v>0</v>
      </c>
      <c r="AF99" s="104">
        <f t="shared" si="47"/>
        <v>0</v>
      </c>
      <c r="AG99" s="104">
        <f t="shared" si="47"/>
        <v>0</v>
      </c>
      <c r="AH99" s="104">
        <f t="shared" si="47"/>
        <v>0</v>
      </c>
      <c r="AI99" s="104">
        <f t="shared" si="47"/>
        <v>0</v>
      </c>
      <c r="AJ99" s="104">
        <f t="shared" si="47"/>
        <v>0</v>
      </c>
      <c r="AK99" s="104">
        <f t="shared" si="47"/>
        <v>0</v>
      </c>
      <c r="AL99" s="104">
        <f t="shared" si="47"/>
        <v>0</v>
      </c>
      <c r="AM99" s="104"/>
      <c r="AN99" s="108"/>
      <c r="AO99" s="104">
        <f>IF(AO47=0,0,AO67/(AO47/30))</f>
        <v>0</v>
      </c>
      <c r="AP99" s="104">
        <f>IF(AP47=0,0,AP67/(AP47/30))</f>
        <v>0</v>
      </c>
      <c r="AQ99" s="104">
        <f>IF(AQ47=0,0,AQ67/(AQ47/30))</f>
        <v>0</v>
      </c>
    </row>
    <row r="100" spans="1:43">
      <c r="A100" s="89"/>
      <c r="B100" s="89" t="s">
        <v>227</v>
      </c>
      <c r="C100" s="104">
        <f t="shared" ref="C100:AL100" si="48">IF(C48=0,0,C77/(C48/30))</f>
        <v>0</v>
      </c>
      <c r="D100" s="104">
        <f t="shared" si="48"/>
        <v>0</v>
      </c>
      <c r="E100" s="104">
        <f t="shared" si="48"/>
        <v>0</v>
      </c>
      <c r="F100" s="104">
        <f t="shared" si="48"/>
        <v>0</v>
      </c>
      <c r="G100" s="104">
        <f t="shared" si="48"/>
        <v>0</v>
      </c>
      <c r="H100" s="104">
        <f t="shared" si="48"/>
        <v>0</v>
      </c>
      <c r="I100" s="104">
        <f t="shared" si="48"/>
        <v>0</v>
      </c>
      <c r="J100" s="104">
        <f t="shared" si="48"/>
        <v>0</v>
      </c>
      <c r="K100" s="104">
        <f t="shared" si="48"/>
        <v>0</v>
      </c>
      <c r="L100" s="104">
        <f t="shared" si="48"/>
        <v>0</v>
      </c>
      <c r="M100" s="104">
        <f t="shared" si="48"/>
        <v>0</v>
      </c>
      <c r="N100" s="104">
        <f t="shared" si="48"/>
        <v>0</v>
      </c>
      <c r="O100" s="104">
        <f t="shared" si="48"/>
        <v>0</v>
      </c>
      <c r="P100" s="104">
        <f t="shared" si="48"/>
        <v>0</v>
      </c>
      <c r="Q100" s="104">
        <f t="shared" si="48"/>
        <v>0</v>
      </c>
      <c r="R100" s="104">
        <f t="shared" si="48"/>
        <v>0</v>
      </c>
      <c r="S100" s="104">
        <f t="shared" si="48"/>
        <v>0</v>
      </c>
      <c r="T100" s="104">
        <f t="shared" si="48"/>
        <v>0</v>
      </c>
      <c r="U100" s="104">
        <f t="shared" si="48"/>
        <v>0</v>
      </c>
      <c r="V100" s="104">
        <f t="shared" si="48"/>
        <v>0</v>
      </c>
      <c r="W100" s="104">
        <f t="shared" si="48"/>
        <v>0</v>
      </c>
      <c r="X100" s="104">
        <f t="shared" si="48"/>
        <v>0</v>
      </c>
      <c r="Y100" s="104">
        <f t="shared" si="48"/>
        <v>0</v>
      </c>
      <c r="Z100" s="104">
        <f t="shared" si="48"/>
        <v>0</v>
      </c>
      <c r="AA100" s="104">
        <f t="shared" si="48"/>
        <v>0</v>
      </c>
      <c r="AB100" s="104">
        <f t="shared" si="48"/>
        <v>0</v>
      </c>
      <c r="AC100" s="104">
        <f t="shared" si="48"/>
        <v>0</v>
      </c>
      <c r="AD100" s="104">
        <f t="shared" si="48"/>
        <v>0</v>
      </c>
      <c r="AE100" s="104">
        <f t="shared" si="48"/>
        <v>0</v>
      </c>
      <c r="AF100" s="104">
        <f t="shared" si="48"/>
        <v>0</v>
      </c>
      <c r="AG100" s="104">
        <f t="shared" si="48"/>
        <v>0</v>
      </c>
      <c r="AH100" s="104">
        <f t="shared" si="48"/>
        <v>0</v>
      </c>
      <c r="AI100" s="104">
        <f t="shared" si="48"/>
        <v>0</v>
      </c>
      <c r="AJ100" s="104">
        <f t="shared" si="48"/>
        <v>0</v>
      </c>
      <c r="AK100" s="104">
        <f t="shared" si="48"/>
        <v>0</v>
      </c>
      <c r="AL100" s="104">
        <f t="shared" si="48"/>
        <v>0</v>
      </c>
      <c r="AM100" s="104"/>
      <c r="AN100" s="108"/>
      <c r="AO100" s="104">
        <f>IF(AO48=0,0,AO77/(AO48/30))</f>
        <v>0</v>
      </c>
      <c r="AP100" s="104">
        <f>IF(AP48=0,0,AP77/(AP48/30))</f>
        <v>0</v>
      </c>
      <c r="AQ100" s="104">
        <f>IF(AQ48=0,0,AQ77/(AQ48/30))</f>
        <v>0</v>
      </c>
    </row>
    <row r="101" spans="1:43">
      <c r="A101" s="89"/>
      <c r="B101" s="89" t="s">
        <v>228</v>
      </c>
      <c r="C101" s="106" t="e">
        <f t="shared" ref="C101:AL101" si="49">+C47/C74</f>
        <v>#DIV/0!</v>
      </c>
      <c r="D101" s="105" t="e">
        <f t="shared" si="49"/>
        <v>#DIV/0!</v>
      </c>
      <c r="E101" s="105" t="e">
        <f t="shared" si="49"/>
        <v>#DIV/0!</v>
      </c>
      <c r="F101" s="105" t="e">
        <f t="shared" si="49"/>
        <v>#DIV/0!</v>
      </c>
      <c r="G101" s="105" t="e">
        <f t="shared" si="49"/>
        <v>#DIV/0!</v>
      </c>
      <c r="H101" s="105" t="e">
        <f t="shared" si="49"/>
        <v>#DIV/0!</v>
      </c>
      <c r="I101" s="105" t="e">
        <f t="shared" si="49"/>
        <v>#DIV/0!</v>
      </c>
      <c r="J101" s="105" t="e">
        <f t="shared" si="49"/>
        <v>#DIV/0!</v>
      </c>
      <c r="K101" s="105" t="e">
        <f t="shared" si="49"/>
        <v>#DIV/0!</v>
      </c>
      <c r="L101" s="105" t="e">
        <f t="shared" si="49"/>
        <v>#DIV/0!</v>
      </c>
      <c r="M101" s="105" t="e">
        <f t="shared" si="49"/>
        <v>#DIV/0!</v>
      </c>
      <c r="N101" s="105" t="e">
        <f t="shared" si="49"/>
        <v>#DIV/0!</v>
      </c>
      <c r="O101" s="105" t="e">
        <f t="shared" si="49"/>
        <v>#DIV/0!</v>
      </c>
      <c r="P101" s="105" t="e">
        <f t="shared" si="49"/>
        <v>#DIV/0!</v>
      </c>
      <c r="Q101" s="105" t="e">
        <f t="shared" si="49"/>
        <v>#DIV/0!</v>
      </c>
      <c r="R101" s="105" t="e">
        <f t="shared" si="49"/>
        <v>#DIV/0!</v>
      </c>
      <c r="S101" s="105" t="e">
        <f t="shared" si="49"/>
        <v>#DIV/0!</v>
      </c>
      <c r="T101" s="105" t="e">
        <f t="shared" si="49"/>
        <v>#DIV/0!</v>
      </c>
      <c r="U101" s="105" t="e">
        <f t="shared" si="49"/>
        <v>#DIV/0!</v>
      </c>
      <c r="V101" s="105" t="e">
        <f t="shared" si="49"/>
        <v>#DIV/0!</v>
      </c>
      <c r="W101" s="105" t="e">
        <f t="shared" si="49"/>
        <v>#DIV/0!</v>
      </c>
      <c r="X101" s="105" t="e">
        <f t="shared" si="49"/>
        <v>#DIV/0!</v>
      </c>
      <c r="Y101" s="105" t="e">
        <f t="shared" si="49"/>
        <v>#DIV/0!</v>
      </c>
      <c r="Z101" s="105" t="e">
        <f t="shared" si="49"/>
        <v>#DIV/0!</v>
      </c>
      <c r="AA101" s="105" t="e">
        <f t="shared" si="49"/>
        <v>#DIV/0!</v>
      </c>
      <c r="AB101" s="105" t="e">
        <f t="shared" si="49"/>
        <v>#DIV/0!</v>
      </c>
      <c r="AC101" s="105" t="e">
        <f t="shared" si="49"/>
        <v>#DIV/0!</v>
      </c>
      <c r="AD101" s="105" t="e">
        <f t="shared" si="49"/>
        <v>#DIV/0!</v>
      </c>
      <c r="AE101" s="105" t="e">
        <f t="shared" si="49"/>
        <v>#DIV/0!</v>
      </c>
      <c r="AF101" s="105" t="e">
        <f t="shared" si="49"/>
        <v>#DIV/0!</v>
      </c>
      <c r="AG101" s="105" t="e">
        <f t="shared" si="49"/>
        <v>#DIV/0!</v>
      </c>
      <c r="AH101" s="105" t="e">
        <f t="shared" si="49"/>
        <v>#DIV/0!</v>
      </c>
      <c r="AI101" s="105" t="e">
        <f t="shared" si="49"/>
        <v>#DIV/0!</v>
      </c>
      <c r="AJ101" s="105" t="e">
        <f t="shared" si="49"/>
        <v>#DIV/0!</v>
      </c>
      <c r="AK101" s="105" t="e">
        <f t="shared" si="49"/>
        <v>#DIV/0!</v>
      </c>
      <c r="AL101" s="105" t="e">
        <f t="shared" si="49"/>
        <v>#DIV/0!</v>
      </c>
      <c r="AM101" s="105"/>
      <c r="AN101" s="109"/>
      <c r="AO101" s="105">
        <f>IF(AO71=0,0,AVERAGE(C101:N101))</f>
        <v>0</v>
      </c>
      <c r="AP101" s="105">
        <f>IF(AP71=0,0,AVERAGE(D101:O101))</f>
        <v>0</v>
      </c>
      <c r="AQ101" s="105">
        <f>IF(AQ71=0,0,AVERAGE(E101:P101))</f>
        <v>0</v>
      </c>
    </row>
    <row r="102" spans="1:43">
      <c r="A102" s="77" t="s">
        <v>175</v>
      </c>
      <c r="C102" s="101"/>
      <c r="AN102" s="78"/>
    </row>
    <row r="103" spans="1:43">
      <c r="A103" s="89"/>
      <c r="B103" s="89" t="s">
        <v>174</v>
      </c>
      <c r="C103" s="106" t="e">
        <f>+C82/C84</f>
        <v>#DIV/0!</v>
      </c>
      <c r="D103" s="106" t="e">
        <f t="shared" ref="D103:AL103" si="50">+D82/D84</f>
        <v>#DIV/0!</v>
      </c>
      <c r="E103" s="106" t="e">
        <f t="shared" si="50"/>
        <v>#DIV/0!</v>
      </c>
      <c r="F103" s="106" t="e">
        <f t="shared" si="50"/>
        <v>#DIV/0!</v>
      </c>
      <c r="G103" s="106" t="e">
        <f t="shared" si="50"/>
        <v>#DIV/0!</v>
      </c>
      <c r="H103" s="106" t="e">
        <f t="shared" si="50"/>
        <v>#DIV/0!</v>
      </c>
      <c r="I103" s="106" t="e">
        <f t="shared" si="50"/>
        <v>#DIV/0!</v>
      </c>
      <c r="J103" s="106" t="e">
        <f t="shared" si="50"/>
        <v>#DIV/0!</v>
      </c>
      <c r="K103" s="106" t="e">
        <f t="shared" si="50"/>
        <v>#DIV/0!</v>
      </c>
      <c r="L103" s="106" t="e">
        <f t="shared" si="50"/>
        <v>#DIV/0!</v>
      </c>
      <c r="M103" s="106" t="e">
        <f t="shared" si="50"/>
        <v>#DIV/0!</v>
      </c>
      <c r="N103" s="106" t="e">
        <f t="shared" si="50"/>
        <v>#DIV/0!</v>
      </c>
      <c r="O103" s="106" t="e">
        <f t="shared" si="50"/>
        <v>#DIV/0!</v>
      </c>
      <c r="P103" s="106" t="e">
        <f t="shared" si="50"/>
        <v>#DIV/0!</v>
      </c>
      <c r="Q103" s="106" t="e">
        <f t="shared" si="50"/>
        <v>#DIV/0!</v>
      </c>
      <c r="R103" s="106" t="e">
        <f t="shared" si="50"/>
        <v>#DIV/0!</v>
      </c>
      <c r="S103" s="106" t="e">
        <f t="shared" si="50"/>
        <v>#DIV/0!</v>
      </c>
      <c r="T103" s="106" t="e">
        <f t="shared" si="50"/>
        <v>#DIV/0!</v>
      </c>
      <c r="U103" s="106" t="e">
        <f t="shared" si="50"/>
        <v>#DIV/0!</v>
      </c>
      <c r="V103" s="106" t="e">
        <f t="shared" si="50"/>
        <v>#DIV/0!</v>
      </c>
      <c r="W103" s="106" t="e">
        <f t="shared" si="50"/>
        <v>#DIV/0!</v>
      </c>
      <c r="X103" s="106" t="e">
        <f t="shared" si="50"/>
        <v>#DIV/0!</v>
      </c>
      <c r="Y103" s="106" t="e">
        <f t="shared" si="50"/>
        <v>#DIV/0!</v>
      </c>
      <c r="Z103" s="106" t="e">
        <f t="shared" si="50"/>
        <v>#DIV/0!</v>
      </c>
      <c r="AA103" s="106" t="e">
        <f t="shared" si="50"/>
        <v>#DIV/0!</v>
      </c>
      <c r="AB103" s="106" t="e">
        <f t="shared" si="50"/>
        <v>#DIV/0!</v>
      </c>
      <c r="AC103" s="106" t="e">
        <f t="shared" si="50"/>
        <v>#DIV/0!</v>
      </c>
      <c r="AD103" s="106" t="e">
        <f t="shared" si="50"/>
        <v>#DIV/0!</v>
      </c>
      <c r="AE103" s="106" t="e">
        <f t="shared" si="50"/>
        <v>#DIV/0!</v>
      </c>
      <c r="AF103" s="106" t="e">
        <f t="shared" si="50"/>
        <v>#DIV/0!</v>
      </c>
      <c r="AG103" s="106" t="e">
        <f t="shared" si="50"/>
        <v>#DIV/0!</v>
      </c>
      <c r="AH103" s="106" t="e">
        <f t="shared" si="50"/>
        <v>#DIV/0!</v>
      </c>
      <c r="AI103" s="106" t="e">
        <f t="shared" si="50"/>
        <v>#DIV/0!</v>
      </c>
      <c r="AJ103" s="106" t="e">
        <f t="shared" si="50"/>
        <v>#DIV/0!</v>
      </c>
      <c r="AK103" s="106" t="e">
        <f t="shared" si="50"/>
        <v>#DIV/0!</v>
      </c>
      <c r="AL103" s="106" t="e">
        <f t="shared" si="50"/>
        <v>#DIV/0!</v>
      </c>
      <c r="AM103" s="106"/>
      <c r="AN103" s="107"/>
      <c r="AO103" s="106" t="e">
        <f>+AO82/AO84</f>
        <v>#DIV/0!</v>
      </c>
      <c r="AP103" s="106" t="e">
        <f>+AP82/AP84</f>
        <v>#DIV/0!</v>
      </c>
      <c r="AQ103" s="106" t="e">
        <f>+AQ82/AQ84</f>
        <v>#DIV/0!</v>
      </c>
    </row>
    <row r="104" spans="1:43">
      <c r="A104" s="89"/>
      <c r="B104" s="89" t="s">
        <v>14</v>
      </c>
      <c r="C104" s="106" t="e">
        <f>+C54/C55</f>
        <v>#DIV/0!</v>
      </c>
      <c r="D104" s="106" t="e">
        <f t="shared" ref="D104:AL104" si="51">+D54/D55</f>
        <v>#DIV/0!</v>
      </c>
      <c r="E104" s="106" t="e">
        <f t="shared" si="51"/>
        <v>#DIV/0!</v>
      </c>
      <c r="F104" s="106" t="e">
        <f t="shared" si="51"/>
        <v>#DIV/0!</v>
      </c>
      <c r="G104" s="106" t="e">
        <f t="shared" si="51"/>
        <v>#DIV/0!</v>
      </c>
      <c r="H104" s="106" t="e">
        <f t="shared" si="51"/>
        <v>#DIV/0!</v>
      </c>
      <c r="I104" s="106" t="e">
        <f t="shared" si="51"/>
        <v>#DIV/0!</v>
      </c>
      <c r="J104" s="106" t="e">
        <f t="shared" si="51"/>
        <v>#DIV/0!</v>
      </c>
      <c r="K104" s="106" t="e">
        <f t="shared" si="51"/>
        <v>#DIV/0!</v>
      </c>
      <c r="L104" s="106" t="e">
        <f t="shared" si="51"/>
        <v>#DIV/0!</v>
      </c>
      <c r="M104" s="106" t="e">
        <f t="shared" si="51"/>
        <v>#DIV/0!</v>
      </c>
      <c r="N104" s="106" t="e">
        <f t="shared" si="51"/>
        <v>#DIV/0!</v>
      </c>
      <c r="O104" s="106" t="e">
        <f t="shared" si="51"/>
        <v>#DIV/0!</v>
      </c>
      <c r="P104" s="106" t="e">
        <f t="shared" si="51"/>
        <v>#DIV/0!</v>
      </c>
      <c r="Q104" s="106" t="e">
        <f t="shared" si="51"/>
        <v>#DIV/0!</v>
      </c>
      <c r="R104" s="106" t="e">
        <f t="shared" si="51"/>
        <v>#DIV/0!</v>
      </c>
      <c r="S104" s="106" t="e">
        <f t="shared" si="51"/>
        <v>#DIV/0!</v>
      </c>
      <c r="T104" s="106" t="e">
        <f t="shared" si="51"/>
        <v>#DIV/0!</v>
      </c>
      <c r="U104" s="106" t="e">
        <f t="shared" si="51"/>
        <v>#DIV/0!</v>
      </c>
      <c r="V104" s="106" t="e">
        <f t="shared" si="51"/>
        <v>#DIV/0!</v>
      </c>
      <c r="W104" s="106" t="e">
        <f t="shared" si="51"/>
        <v>#DIV/0!</v>
      </c>
      <c r="X104" s="106" t="e">
        <f t="shared" si="51"/>
        <v>#DIV/0!</v>
      </c>
      <c r="Y104" s="106" t="e">
        <f t="shared" si="51"/>
        <v>#DIV/0!</v>
      </c>
      <c r="Z104" s="106" t="e">
        <f t="shared" si="51"/>
        <v>#DIV/0!</v>
      </c>
      <c r="AA104" s="106" t="e">
        <f t="shared" si="51"/>
        <v>#DIV/0!</v>
      </c>
      <c r="AB104" s="106" t="e">
        <f t="shared" si="51"/>
        <v>#DIV/0!</v>
      </c>
      <c r="AC104" s="106" t="e">
        <f t="shared" si="51"/>
        <v>#DIV/0!</v>
      </c>
      <c r="AD104" s="106" t="e">
        <f t="shared" si="51"/>
        <v>#DIV/0!</v>
      </c>
      <c r="AE104" s="106" t="e">
        <f t="shared" si="51"/>
        <v>#DIV/0!</v>
      </c>
      <c r="AF104" s="106" t="e">
        <f t="shared" si="51"/>
        <v>#DIV/0!</v>
      </c>
      <c r="AG104" s="106" t="e">
        <f t="shared" si="51"/>
        <v>#DIV/0!</v>
      </c>
      <c r="AH104" s="106" t="e">
        <f t="shared" si="51"/>
        <v>#DIV/0!</v>
      </c>
      <c r="AI104" s="106" t="e">
        <f t="shared" si="51"/>
        <v>#DIV/0!</v>
      </c>
      <c r="AJ104" s="106" t="e">
        <f t="shared" si="51"/>
        <v>#DIV/0!</v>
      </c>
      <c r="AK104" s="106" t="e">
        <f t="shared" si="51"/>
        <v>#DIV/0!</v>
      </c>
      <c r="AL104" s="106" t="e">
        <f t="shared" si="51"/>
        <v>#DIV/0!</v>
      </c>
      <c r="AM104" s="106"/>
      <c r="AN104" s="107"/>
      <c r="AO104" s="106" t="e">
        <f>+AO54/AO55</f>
        <v>#DIV/0!</v>
      </c>
      <c r="AP104" s="106" t="e">
        <f>+AP54/AP55</f>
        <v>#DIV/0!</v>
      </c>
      <c r="AQ104" s="106" t="e">
        <f>+AQ54/AQ55</f>
        <v>#DIV/0!</v>
      </c>
    </row>
    <row r="106" spans="1:43">
      <c r="A106" s="110" t="s">
        <v>103</v>
      </c>
    </row>
    <row r="107" spans="1:43">
      <c r="A107" s="7"/>
      <c r="C107" s="73">
        <v>1</v>
      </c>
      <c r="D107" s="73">
        <v>2</v>
      </c>
      <c r="E107" s="73">
        <v>3</v>
      </c>
      <c r="F107" s="73">
        <v>4</v>
      </c>
      <c r="G107" s="73">
        <v>5</v>
      </c>
      <c r="H107" s="73">
        <v>6</v>
      </c>
      <c r="I107" s="73">
        <v>7</v>
      </c>
      <c r="J107" s="73">
        <v>8</v>
      </c>
      <c r="K107" s="73">
        <v>9</v>
      </c>
      <c r="L107" s="73">
        <v>10</v>
      </c>
      <c r="M107" s="73">
        <v>11</v>
      </c>
      <c r="N107" s="73">
        <v>12</v>
      </c>
      <c r="O107" s="73">
        <v>13</v>
      </c>
      <c r="P107" s="73">
        <v>14</v>
      </c>
      <c r="Q107" s="73">
        <v>15</v>
      </c>
      <c r="R107" s="73">
        <v>16</v>
      </c>
      <c r="S107" s="73">
        <v>17</v>
      </c>
      <c r="T107" s="73">
        <v>18</v>
      </c>
      <c r="U107" s="73">
        <v>19</v>
      </c>
      <c r="V107" s="73">
        <v>20</v>
      </c>
      <c r="W107" s="73">
        <v>21</v>
      </c>
      <c r="X107" s="73">
        <v>22</v>
      </c>
      <c r="Y107" s="73">
        <v>23</v>
      </c>
      <c r="Z107" s="73">
        <v>24</v>
      </c>
      <c r="AA107" s="73">
        <v>25</v>
      </c>
      <c r="AB107" s="73">
        <v>26</v>
      </c>
      <c r="AC107" s="73">
        <v>27</v>
      </c>
      <c r="AD107" s="73">
        <v>28</v>
      </c>
      <c r="AE107" s="73">
        <v>29</v>
      </c>
      <c r="AF107" s="73">
        <v>30</v>
      </c>
      <c r="AG107" s="73">
        <v>31</v>
      </c>
      <c r="AH107" s="73">
        <v>32</v>
      </c>
      <c r="AI107" s="73">
        <v>33</v>
      </c>
      <c r="AJ107" s="73">
        <v>34</v>
      </c>
      <c r="AK107" s="73">
        <v>35</v>
      </c>
      <c r="AL107" s="73">
        <v>36</v>
      </c>
    </row>
    <row r="108" spans="1:43">
      <c r="A108" s="111" t="str">
        <f t="shared" ref="A108:A113" si="52">+I5</f>
        <v>Net Cash Flow</v>
      </c>
      <c r="C108" s="25">
        <f>+C42</f>
        <v>0</v>
      </c>
      <c r="D108" s="25">
        <f t="shared" ref="D108:AL108" si="53">+D42</f>
        <v>0</v>
      </c>
      <c r="E108" s="25">
        <f t="shared" si="53"/>
        <v>0</v>
      </c>
      <c r="F108" s="25">
        <f t="shared" si="53"/>
        <v>0</v>
      </c>
      <c r="G108" s="25">
        <f t="shared" si="53"/>
        <v>0</v>
      </c>
      <c r="H108" s="25">
        <f t="shared" si="53"/>
        <v>0</v>
      </c>
      <c r="I108" s="25">
        <f t="shared" si="53"/>
        <v>0</v>
      </c>
      <c r="J108" s="25">
        <f t="shared" si="53"/>
        <v>0</v>
      </c>
      <c r="K108" s="25">
        <f t="shared" si="53"/>
        <v>0</v>
      </c>
      <c r="L108" s="25">
        <f t="shared" si="53"/>
        <v>0</v>
      </c>
      <c r="M108" s="25">
        <f t="shared" si="53"/>
        <v>0</v>
      </c>
      <c r="N108" s="25">
        <f t="shared" si="53"/>
        <v>0</v>
      </c>
      <c r="O108" s="25">
        <f t="shared" si="53"/>
        <v>0</v>
      </c>
      <c r="P108" s="25">
        <f t="shared" si="53"/>
        <v>0</v>
      </c>
      <c r="Q108" s="25">
        <f t="shared" si="53"/>
        <v>0</v>
      </c>
      <c r="R108" s="25">
        <f t="shared" si="53"/>
        <v>0</v>
      </c>
      <c r="S108" s="25">
        <f t="shared" si="53"/>
        <v>0</v>
      </c>
      <c r="T108" s="25">
        <f t="shared" si="53"/>
        <v>0</v>
      </c>
      <c r="U108" s="25">
        <f t="shared" si="53"/>
        <v>0</v>
      </c>
      <c r="V108" s="25">
        <f t="shared" si="53"/>
        <v>0</v>
      </c>
      <c r="W108" s="25">
        <f t="shared" si="53"/>
        <v>0</v>
      </c>
      <c r="X108" s="25">
        <f t="shared" si="53"/>
        <v>0</v>
      </c>
      <c r="Y108" s="25">
        <f t="shared" si="53"/>
        <v>0</v>
      </c>
      <c r="Z108" s="25">
        <f t="shared" si="53"/>
        <v>0</v>
      </c>
      <c r="AA108" s="25">
        <f t="shared" si="53"/>
        <v>0</v>
      </c>
      <c r="AB108" s="25">
        <f t="shared" si="53"/>
        <v>0</v>
      </c>
      <c r="AC108" s="25">
        <f t="shared" si="53"/>
        <v>0</v>
      </c>
      <c r="AD108" s="25">
        <f t="shared" si="53"/>
        <v>0</v>
      </c>
      <c r="AE108" s="25">
        <f t="shared" si="53"/>
        <v>0</v>
      </c>
      <c r="AF108" s="25">
        <f t="shared" si="53"/>
        <v>0</v>
      </c>
      <c r="AG108" s="25">
        <f t="shared" si="53"/>
        <v>0</v>
      </c>
      <c r="AH108" s="25">
        <f t="shared" si="53"/>
        <v>0</v>
      </c>
      <c r="AI108" s="25">
        <f t="shared" si="53"/>
        <v>0</v>
      </c>
      <c r="AJ108" s="25">
        <f t="shared" si="53"/>
        <v>0</v>
      </c>
      <c r="AK108" s="25">
        <f t="shared" si="53"/>
        <v>0</v>
      </c>
      <c r="AL108" s="25">
        <f t="shared" si="53"/>
        <v>0</v>
      </c>
    </row>
    <row r="109" spans="1:43">
      <c r="A109" s="111" t="str">
        <f t="shared" si="52"/>
        <v>Gross Revenue</v>
      </c>
      <c r="C109" s="25">
        <f>+C47</f>
        <v>0</v>
      </c>
      <c r="D109" s="25">
        <f t="shared" ref="D109:AL109" si="54">+D47</f>
        <v>0</v>
      </c>
      <c r="E109" s="25">
        <f t="shared" si="54"/>
        <v>0</v>
      </c>
      <c r="F109" s="25">
        <f t="shared" si="54"/>
        <v>0</v>
      </c>
      <c r="G109" s="25">
        <f t="shared" si="54"/>
        <v>0</v>
      </c>
      <c r="H109" s="25">
        <f t="shared" si="54"/>
        <v>0</v>
      </c>
      <c r="I109" s="25">
        <f t="shared" si="54"/>
        <v>0</v>
      </c>
      <c r="J109" s="25">
        <f t="shared" si="54"/>
        <v>0</v>
      </c>
      <c r="K109" s="25">
        <f t="shared" si="54"/>
        <v>0</v>
      </c>
      <c r="L109" s="25">
        <f t="shared" si="54"/>
        <v>0</v>
      </c>
      <c r="M109" s="25">
        <f t="shared" si="54"/>
        <v>0</v>
      </c>
      <c r="N109" s="25">
        <f t="shared" si="54"/>
        <v>0</v>
      </c>
      <c r="O109" s="25">
        <f t="shared" si="54"/>
        <v>0</v>
      </c>
      <c r="P109" s="25">
        <f t="shared" si="54"/>
        <v>0</v>
      </c>
      <c r="Q109" s="25">
        <f t="shared" si="54"/>
        <v>0</v>
      </c>
      <c r="R109" s="25">
        <f t="shared" si="54"/>
        <v>0</v>
      </c>
      <c r="S109" s="25">
        <f t="shared" si="54"/>
        <v>0</v>
      </c>
      <c r="T109" s="25">
        <f t="shared" si="54"/>
        <v>0</v>
      </c>
      <c r="U109" s="25">
        <f t="shared" si="54"/>
        <v>0</v>
      </c>
      <c r="V109" s="25">
        <f t="shared" si="54"/>
        <v>0</v>
      </c>
      <c r="W109" s="25">
        <f t="shared" si="54"/>
        <v>0</v>
      </c>
      <c r="X109" s="25">
        <f t="shared" si="54"/>
        <v>0</v>
      </c>
      <c r="Y109" s="25">
        <f t="shared" si="54"/>
        <v>0</v>
      </c>
      <c r="Z109" s="25">
        <f t="shared" si="54"/>
        <v>0</v>
      </c>
      <c r="AA109" s="25">
        <f t="shared" si="54"/>
        <v>0</v>
      </c>
      <c r="AB109" s="25">
        <f t="shared" si="54"/>
        <v>0</v>
      </c>
      <c r="AC109" s="25">
        <f t="shared" si="54"/>
        <v>0</v>
      </c>
      <c r="AD109" s="25">
        <f t="shared" si="54"/>
        <v>0</v>
      </c>
      <c r="AE109" s="25">
        <f t="shared" si="54"/>
        <v>0</v>
      </c>
      <c r="AF109" s="25">
        <f t="shared" si="54"/>
        <v>0</v>
      </c>
      <c r="AG109" s="25">
        <f t="shared" si="54"/>
        <v>0</v>
      </c>
      <c r="AH109" s="25">
        <f t="shared" si="54"/>
        <v>0</v>
      </c>
      <c r="AI109" s="25">
        <f t="shared" si="54"/>
        <v>0</v>
      </c>
      <c r="AJ109" s="25">
        <f t="shared" si="54"/>
        <v>0</v>
      </c>
      <c r="AK109" s="25">
        <f t="shared" si="54"/>
        <v>0</v>
      </c>
      <c r="AL109" s="25">
        <f t="shared" si="54"/>
        <v>0</v>
      </c>
    </row>
    <row r="110" spans="1:43">
      <c r="A110" s="111" t="str">
        <f t="shared" si="52"/>
        <v xml:space="preserve">Operating Profit </v>
      </c>
      <c r="C110" s="25">
        <f>+C54</f>
        <v>0</v>
      </c>
      <c r="D110" s="25">
        <f t="shared" ref="D110:AL110" si="55">+D54</f>
        <v>0</v>
      </c>
      <c r="E110" s="25">
        <f t="shared" si="55"/>
        <v>0</v>
      </c>
      <c r="F110" s="25">
        <f t="shared" si="55"/>
        <v>0</v>
      </c>
      <c r="G110" s="25">
        <f t="shared" si="55"/>
        <v>0</v>
      </c>
      <c r="H110" s="25">
        <f t="shared" si="55"/>
        <v>0</v>
      </c>
      <c r="I110" s="25">
        <f t="shared" si="55"/>
        <v>0</v>
      </c>
      <c r="J110" s="25">
        <f t="shared" si="55"/>
        <v>0</v>
      </c>
      <c r="K110" s="25">
        <f t="shared" si="55"/>
        <v>0</v>
      </c>
      <c r="L110" s="25">
        <f t="shared" si="55"/>
        <v>0</v>
      </c>
      <c r="M110" s="25">
        <f t="shared" si="55"/>
        <v>0</v>
      </c>
      <c r="N110" s="25">
        <f t="shared" si="55"/>
        <v>0</v>
      </c>
      <c r="O110" s="25">
        <f t="shared" si="55"/>
        <v>0</v>
      </c>
      <c r="P110" s="25">
        <f t="shared" si="55"/>
        <v>0</v>
      </c>
      <c r="Q110" s="25">
        <f t="shared" si="55"/>
        <v>0</v>
      </c>
      <c r="R110" s="25">
        <f t="shared" si="55"/>
        <v>0</v>
      </c>
      <c r="S110" s="25">
        <f t="shared" si="55"/>
        <v>0</v>
      </c>
      <c r="T110" s="25">
        <f t="shared" si="55"/>
        <v>0</v>
      </c>
      <c r="U110" s="25">
        <f t="shared" si="55"/>
        <v>0</v>
      </c>
      <c r="V110" s="25">
        <f t="shared" si="55"/>
        <v>0</v>
      </c>
      <c r="W110" s="25">
        <f t="shared" si="55"/>
        <v>0</v>
      </c>
      <c r="X110" s="25">
        <f t="shared" si="55"/>
        <v>0</v>
      </c>
      <c r="Y110" s="25">
        <f t="shared" si="55"/>
        <v>0</v>
      </c>
      <c r="Z110" s="25">
        <f t="shared" si="55"/>
        <v>0</v>
      </c>
      <c r="AA110" s="25">
        <f t="shared" si="55"/>
        <v>0</v>
      </c>
      <c r="AB110" s="25">
        <f t="shared" si="55"/>
        <v>0</v>
      </c>
      <c r="AC110" s="25">
        <f t="shared" si="55"/>
        <v>0</v>
      </c>
      <c r="AD110" s="25">
        <f t="shared" si="55"/>
        <v>0</v>
      </c>
      <c r="AE110" s="25">
        <f t="shared" si="55"/>
        <v>0</v>
      </c>
      <c r="AF110" s="25">
        <f t="shared" si="55"/>
        <v>0</v>
      </c>
      <c r="AG110" s="25">
        <f t="shared" si="55"/>
        <v>0</v>
      </c>
      <c r="AH110" s="25">
        <f t="shared" si="55"/>
        <v>0</v>
      </c>
      <c r="AI110" s="25">
        <f t="shared" si="55"/>
        <v>0</v>
      </c>
      <c r="AJ110" s="25">
        <f t="shared" si="55"/>
        <v>0</v>
      </c>
      <c r="AK110" s="25">
        <f t="shared" si="55"/>
        <v>0</v>
      </c>
      <c r="AL110" s="25">
        <f t="shared" si="55"/>
        <v>0</v>
      </c>
    </row>
    <row r="111" spans="1:43">
      <c r="A111" s="111" t="str">
        <f t="shared" si="52"/>
        <v>Income Taxes</v>
      </c>
      <c r="C111" s="25">
        <f>+C57</f>
        <v>0</v>
      </c>
      <c r="D111" s="25">
        <f t="shared" ref="D111:AL112" si="56">+D57</f>
        <v>0</v>
      </c>
      <c r="E111" s="25">
        <f t="shared" si="56"/>
        <v>0</v>
      </c>
      <c r="F111" s="25">
        <f t="shared" si="56"/>
        <v>0</v>
      </c>
      <c r="G111" s="25">
        <f t="shared" si="56"/>
        <v>0</v>
      </c>
      <c r="H111" s="25">
        <f t="shared" si="56"/>
        <v>0</v>
      </c>
      <c r="I111" s="25">
        <f t="shared" si="56"/>
        <v>0</v>
      </c>
      <c r="J111" s="25">
        <f t="shared" si="56"/>
        <v>0</v>
      </c>
      <c r="K111" s="25">
        <f t="shared" si="56"/>
        <v>0</v>
      </c>
      <c r="L111" s="25">
        <f t="shared" si="56"/>
        <v>0</v>
      </c>
      <c r="M111" s="25">
        <f t="shared" si="56"/>
        <v>0</v>
      </c>
      <c r="N111" s="25">
        <f t="shared" si="56"/>
        <v>0</v>
      </c>
      <c r="O111" s="25">
        <f t="shared" si="56"/>
        <v>0</v>
      </c>
      <c r="P111" s="25">
        <f t="shared" si="56"/>
        <v>0</v>
      </c>
      <c r="Q111" s="25">
        <f t="shared" si="56"/>
        <v>0</v>
      </c>
      <c r="R111" s="25">
        <f t="shared" si="56"/>
        <v>0</v>
      </c>
      <c r="S111" s="25">
        <f t="shared" si="56"/>
        <v>0</v>
      </c>
      <c r="T111" s="25">
        <f t="shared" si="56"/>
        <v>0</v>
      </c>
      <c r="U111" s="25">
        <f t="shared" si="56"/>
        <v>0</v>
      </c>
      <c r="V111" s="25">
        <f t="shared" si="56"/>
        <v>0</v>
      </c>
      <c r="W111" s="25">
        <f t="shared" si="56"/>
        <v>0</v>
      </c>
      <c r="X111" s="25">
        <f t="shared" si="56"/>
        <v>0</v>
      </c>
      <c r="Y111" s="25">
        <f t="shared" si="56"/>
        <v>0</v>
      </c>
      <c r="Z111" s="25">
        <f t="shared" si="56"/>
        <v>0</v>
      </c>
      <c r="AA111" s="25">
        <f t="shared" si="56"/>
        <v>0</v>
      </c>
      <c r="AB111" s="25">
        <f t="shared" si="56"/>
        <v>0</v>
      </c>
      <c r="AC111" s="25">
        <f t="shared" si="56"/>
        <v>0</v>
      </c>
      <c r="AD111" s="25">
        <f t="shared" si="56"/>
        <v>0</v>
      </c>
      <c r="AE111" s="25">
        <f t="shared" si="56"/>
        <v>0</v>
      </c>
      <c r="AF111" s="25">
        <f t="shared" si="56"/>
        <v>0</v>
      </c>
      <c r="AG111" s="25">
        <f t="shared" si="56"/>
        <v>0</v>
      </c>
      <c r="AH111" s="25">
        <f t="shared" si="56"/>
        <v>0</v>
      </c>
      <c r="AI111" s="25">
        <f t="shared" si="56"/>
        <v>0</v>
      </c>
      <c r="AJ111" s="25">
        <f t="shared" si="56"/>
        <v>0</v>
      </c>
      <c r="AK111" s="25">
        <f t="shared" si="56"/>
        <v>0</v>
      </c>
      <c r="AL111" s="25">
        <f t="shared" si="56"/>
        <v>0</v>
      </c>
    </row>
    <row r="112" spans="1:43">
      <c r="A112" s="111" t="str">
        <f t="shared" si="52"/>
        <v>Net Profit</v>
      </c>
      <c r="C112" s="25">
        <f>+C58</f>
        <v>0</v>
      </c>
      <c r="D112" s="25">
        <f t="shared" si="56"/>
        <v>0</v>
      </c>
      <c r="E112" s="25">
        <f t="shared" si="56"/>
        <v>0</v>
      </c>
      <c r="F112" s="25">
        <f t="shared" si="56"/>
        <v>0</v>
      </c>
      <c r="G112" s="25">
        <f t="shared" si="56"/>
        <v>0</v>
      </c>
      <c r="H112" s="25">
        <f t="shared" si="56"/>
        <v>0</v>
      </c>
      <c r="I112" s="25">
        <f t="shared" si="56"/>
        <v>0</v>
      </c>
      <c r="J112" s="25">
        <f t="shared" si="56"/>
        <v>0</v>
      </c>
      <c r="K112" s="25">
        <f t="shared" si="56"/>
        <v>0</v>
      </c>
      <c r="L112" s="25">
        <f t="shared" si="56"/>
        <v>0</v>
      </c>
      <c r="M112" s="25">
        <f t="shared" si="56"/>
        <v>0</v>
      </c>
      <c r="N112" s="25">
        <f t="shared" si="56"/>
        <v>0</v>
      </c>
      <c r="O112" s="25">
        <f t="shared" si="56"/>
        <v>0</v>
      </c>
      <c r="P112" s="25">
        <f t="shared" si="56"/>
        <v>0</v>
      </c>
      <c r="Q112" s="25">
        <f t="shared" si="56"/>
        <v>0</v>
      </c>
      <c r="R112" s="25">
        <f t="shared" si="56"/>
        <v>0</v>
      </c>
      <c r="S112" s="25">
        <f t="shared" si="56"/>
        <v>0</v>
      </c>
      <c r="T112" s="25">
        <f t="shared" si="56"/>
        <v>0</v>
      </c>
      <c r="U112" s="25">
        <f t="shared" si="56"/>
        <v>0</v>
      </c>
      <c r="V112" s="25">
        <f t="shared" si="56"/>
        <v>0</v>
      </c>
      <c r="W112" s="25">
        <f t="shared" si="56"/>
        <v>0</v>
      </c>
      <c r="X112" s="25">
        <f t="shared" si="56"/>
        <v>0</v>
      </c>
      <c r="Y112" s="25">
        <f t="shared" si="56"/>
        <v>0</v>
      </c>
      <c r="Z112" s="25">
        <f t="shared" si="56"/>
        <v>0</v>
      </c>
      <c r="AA112" s="25">
        <f t="shared" si="56"/>
        <v>0</v>
      </c>
      <c r="AB112" s="25">
        <f t="shared" si="56"/>
        <v>0</v>
      </c>
      <c r="AC112" s="25">
        <f t="shared" si="56"/>
        <v>0</v>
      </c>
      <c r="AD112" s="25">
        <f t="shared" si="56"/>
        <v>0</v>
      </c>
      <c r="AE112" s="25">
        <f t="shared" si="56"/>
        <v>0</v>
      </c>
      <c r="AF112" s="25">
        <f t="shared" si="56"/>
        <v>0</v>
      </c>
      <c r="AG112" s="25">
        <f t="shared" si="56"/>
        <v>0</v>
      </c>
      <c r="AH112" s="25">
        <f t="shared" si="56"/>
        <v>0</v>
      </c>
      <c r="AI112" s="25">
        <f t="shared" si="56"/>
        <v>0</v>
      </c>
      <c r="AJ112" s="25">
        <f t="shared" si="56"/>
        <v>0</v>
      </c>
      <c r="AK112" s="25">
        <f t="shared" si="56"/>
        <v>0</v>
      </c>
      <c r="AL112" s="25">
        <f t="shared" si="56"/>
        <v>0</v>
      </c>
    </row>
    <row r="113" spans="1:38">
      <c r="A113" s="111" t="str">
        <f t="shared" si="52"/>
        <v>(Owner's Equity) Capital</v>
      </c>
      <c r="C113" s="25">
        <f>+C86</f>
        <v>0</v>
      </c>
      <c r="D113" s="25">
        <f t="shared" ref="D113:AL113" si="57">+D86</f>
        <v>0</v>
      </c>
      <c r="E113" s="25">
        <f t="shared" si="57"/>
        <v>0</v>
      </c>
      <c r="F113" s="25">
        <f t="shared" si="57"/>
        <v>0</v>
      </c>
      <c r="G113" s="25">
        <f t="shared" si="57"/>
        <v>0</v>
      </c>
      <c r="H113" s="25">
        <f t="shared" si="57"/>
        <v>0</v>
      </c>
      <c r="I113" s="25">
        <f t="shared" si="57"/>
        <v>0</v>
      </c>
      <c r="J113" s="25">
        <f t="shared" si="57"/>
        <v>0</v>
      </c>
      <c r="K113" s="25">
        <f t="shared" si="57"/>
        <v>0</v>
      </c>
      <c r="L113" s="25">
        <f t="shared" si="57"/>
        <v>0</v>
      </c>
      <c r="M113" s="25">
        <f t="shared" si="57"/>
        <v>0</v>
      </c>
      <c r="N113" s="25">
        <f t="shared" si="57"/>
        <v>0</v>
      </c>
      <c r="O113" s="25">
        <f t="shared" si="57"/>
        <v>0</v>
      </c>
      <c r="P113" s="25">
        <f t="shared" si="57"/>
        <v>0</v>
      </c>
      <c r="Q113" s="25">
        <f t="shared" si="57"/>
        <v>0</v>
      </c>
      <c r="R113" s="25">
        <f t="shared" si="57"/>
        <v>0</v>
      </c>
      <c r="S113" s="25">
        <f t="shared" si="57"/>
        <v>0</v>
      </c>
      <c r="T113" s="25">
        <f t="shared" si="57"/>
        <v>0</v>
      </c>
      <c r="U113" s="25">
        <f t="shared" si="57"/>
        <v>0</v>
      </c>
      <c r="V113" s="25">
        <f t="shared" si="57"/>
        <v>0</v>
      </c>
      <c r="W113" s="25">
        <f t="shared" si="57"/>
        <v>0</v>
      </c>
      <c r="X113" s="25">
        <f t="shared" si="57"/>
        <v>0</v>
      </c>
      <c r="Y113" s="25">
        <f t="shared" si="57"/>
        <v>0</v>
      </c>
      <c r="Z113" s="25">
        <f t="shared" si="57"/>
        <v>0</v>
      </c>
      <c r="AA113" s="25">
        <f t="shared" si="57"/>
        <v>0</v>
      </c>
      <c r="AB113" s="25">
        <f t="shared" si="57"/>
        <v>0</v>
      </c>
      <c r="AC113" s="25">
        <f t="shared" si="57"/>
        <v>0</v>
      </c>
      <c r="AD113" s="25">
        <f t="shared" si="57"/>
        <v>0</v>
      </c>
      <c r="AE113" s="25">
        <f t="shared" si="57"/>
        <v>0</v>
      </c>
      <c r="AF113" s="25">
        <f t="shared" si="57"/>
        <v>0</v>
      </c>
      <c r="AG113" s="25">
        <f t="shared" si="57"/>
        <v>0</v>
      </c>
      <c r="AH113" s="25">
        <f t="shared" si="57"/>
        <v>0</v>
      </c>
      <c r="AI113" s="25">
        <f t="shared" si="57"/>
        <v>0</v>
      </c>
      <c r="AJ113" s="25">
        <f t="shared" si="57"/>
        <v>0</v>
      </c>
      <c r="AK113" s="25">
        <f t="shared" si="57"/>
        <v>0</v>
      </c>
      <c r="AL113" s="25">
        <f t="shared" si="57"/>
        <v>0</v>
      </c>
    </row>
    <row r="114" spans="1:38">
      <c r="A114" s="111" t="str">
        <f>+I13</f>
        <v>Gross Margin</v>
      </c>
      <c r="C114" s="11">
        <f>+C60</f>
        <v>0</v>
      </c>
      <c r="D114" s="11">
        <f t="shared" ref="D114:AL116" si="58">+D60</f>
        <v>0</v>
      </c>
      <c r="E114" s="11">
        <f t="shared" si="58"/>
        <v>0</v>
      </c>
      <c r="F114" s="11">
        <f t="shared" si="58"/>
        <v>0</v>
      </c>
      <c r="G114" s="11">
        <f t="shared" si="58"/>
        <v>0</v>
      </c>
      <c r="H114" s="11">
        <f t="shared" si="58"/>
        <v>0</v>
      </c>
      <c r="I114" s="11">
        <f t="shared" si="58"/>
        <v>0</v>
      </c>
      <c r="J114" s="11">
        <f t="shared" si="58"/>
        <v>0</v>
      </c>
      <c r="K114" s="11">
        <f t="shared" si="58"/>
        <v>0</v>
      </c>
      <c r="L114" s="11">
        <f t="shared" si="58"/>
        <v>0</v>
      </c>
      <c r="M114" s="11">
        <f t="shared" si="58"/>
        <v>0</v>
      </c>
      <c r="N114" s="11">
        <f t="shared" si="58"/>
        <v>0</v>
      </c>
      <c r="O114" s="11">
        <f t="shared" si="58"/>
        <v>0</v>
      </c>
      <c r="P114" s="11">
        <f t="shared" si="58"/>
        <v>0</v>
      </c>
      <c r="Q114" s="11">
        <f t="shared" si="58"/>
        <v>0</v>
      </c>
      <c r="R114" s="11">
        <f t="shared" si="58"/>
        <v>0</v>
      </c>
      <c r="S114" s="11">
        <f t="shared" si="58"/>
        <v>0</v>
      </c>
      <c r="T114" s="11">
        <f t="shared" si="58"/>
        <v>0</v>
      </c>
      <c r="U114" s="11">
        <f t="shared" si="58"/>
        <v>0</v>
      </c>
      <c r="V114" s="11">
        <f t="shared" si="58"/>
        <v>0</v>
      </c>
      <c r="W114" s="11">
        <f t="shared" si="58"/>
        <v>0</v>
      </c>
      <c r="X114" s="11">
        <f t="shared" si="58"/>
        <v>0</v>
      </c>
      <c r="Y114" s="11">
        <f t="shared" si="58"/>
        <v>0</v>
      </c>
      <c r="Z114" s="11">
        <f t="shared" si="58"/>
        <v>0</v>
      </c>
      <c r="AA114" s="11">
        <f t="shared" si="58"/>
        <v>0</v>
      </c>
      <c r="AB114" s="11">
        <f t="shared" si="58"/>
        <v>0</v>
      </c>
      <c r="AC114" s="11">
        <f t="shared" si="58"/>
        <v>0</v>
      </c>
      <c r="AD114" s="11">
        <f t="shared" si="58"/>
        <v>0</v>
      </c>
      <c r="AE114" s="11">
        <f t="shared" si="58"/>
        <v>0</v>
      </c>
      <c r="AF114" s="11">
        <f t="shared" si="58"/>
        <v>0</v>
      </c>
      <c r="AG114" s="11">
        <f t="shared" si="58"/>
        <v>0</v>
      </c>
      <c r="AH114" s="11">
        <f t="shared" si="58"/>
        <v>0</v>
      </c>
      <c r="AI114" s="11">
        <f t="shared" si="58"/>
        <v>0</v>
      </c>
      <c r="AJ114" s="11">
        <f t="shared" si="58"/>
        <v>0</v>
      </c>
      <c r="AK114" s="11">
        <f t="shared" si="58"/>
        <v>0</v>
      </c>
      <c r="AL114" s="11">
        <f t="shared" si="58"/>
        <v>0</v>
      </c>
    </row>
    <row r="115" spans="1:38">
      <c r="A115" s="111" t="str">
        <f>+I14</f>
        <v>Operating Margin</v>
      </c>
      <c r="C115" s="11">
        <f>+C61</f>
        <v>0</v>
      </c>
      <c r="D115" s="11">
        <f t="shared" si="58"/>
        <v>0</v>
      </c>
      <c r="E115" s="11">
        <f t="shared" si="58"/>
        <v>0</v>
      </c>
      <c r="F115" s="11">
        <f t="shared" si="58"/>
        <v>0</v>
      </c>
      <c r="G115" s="11">
        <f t="shared" si="58"/>
        <v>0</v>
      </c>
      <c r="H115" s="11">
        <f t="shared" si="58"/>
        <v>0</v>
      </c>
      <c r="I115" s="11">
        <f t="shared" si="58"/>
        <v>0</v>
      </c>
      <c r="J115" s="11">
        <f t="shared" si="58"/>
        <v>0</v>
      </c>
      <c r="K115" s="11">
        <f t="shared" si="58"/>
        <v>0</v>
      </c>
      <c r="L115" s="11">
        <f t="shared" si="58"/>
        <v>0</v>
      </c>
      <c r="M115" s="11">
        <f t="shared" si="58"/>
        <v>0</v>
      </c>
      <c r="N115" s="11">
        <f t="shared" si="58"/>
        <v>0</v>
      </c>
      <c r="O115" s="11">
        <f t="shared" si="58"/>
        <v>0</v>
      </c>
      <c r="P115" s="11">
        <f t="shared" si="58"/>
        <v>0</v>
      </c>
      <c r="Q115" s="11">
        <f t="shared" si="58"/>
        <v>0</v>
      </c>
      <c r="R115" s="11">
        <f t="shared" si="58"/>
        <v>0</v>
      </c>
      <c r="S115" s="11">
        <f t="shared" si="58"/>
        <v>0</v>
      </c>
      <c r="T115" s="11">
        <f t="shared" si="58"/>
        <v>0</v>
      </c>
      <c r="U115" s="11">
        <f t="shared" si="58"/>
        <v>0</v>
      </c>
      <c r="V115" s="11">
        <f t="shared" si="58"/>
        <v>0</v>
      </c>
      <c r="W115" s="11">
        <f t="shared" si="58"/>
        <v>0</v>
      </c>
      <c r="X115" s="11">
        <f t="shared" si="58"/>
        <v>0</v>
      </c>
      <c r="Y115" s="11">
        <f t="shared" si="58"/>
        <v>0</v>
      </c>
      <c r="Z115" s="11">
        <f t="shared" si="58"/>
        <v>0</v>
      </c>
      <c r="AA115" s="11">
        <f t="shared" si="58"/>
        <v>0</v>
      </c>
      <c r="AB115" s="11">
        <f t="shared" si="58"/>
        <v>0</v>
      </c>
      <c r="AC115" s="11">
        <f t="shared" si="58"/>
        <v>0</v>
      </c>
      <c r="AD115" s="11">
        <f t="shared" si="58"/>
        <v>0</v>
      </c>
      <c r="AE115" s="11">
        <f t="shared" si="58"/>
        <v>0</v>
      </c>
      <c r="AF115" s="11">
        <f t="shared" si="58"/>
        <v>0</v>
      </c>
      <c r="AG115" s="11">
        <f t="shared" si="58"/>
        <v>0</v>
      </c>
      <c r="AH115" s="11">
        <f t="shared" si="58"/>
        <v>0</v>
      </c>
      <c r="AI115" s="11">
        <f t="shared" si="58"/>
        <v>0</v>
      </c>
      <c r="AJ115" s="11">
        <f t="shared" si="58"/>
        <v>0</v>
      </c>
      <c r="AK115" s="11">
        <f t="shared" si="58"/>
        <v>0</v>
      </c>
      <c r="AL115" s="11">
        <f t="shared" si="58"/>
        <v>0</v>
      </c>
    </row>
    <row r="116" spans="1:38">
      <c r="A116" s="111" t="str">
        <f>+I15</f>
        <v>Net Profit Margin</v>
      </c>
      <c r="C116" s="11">
        <f>+C62</f>
        <v>0</v>
      </c>
      <c r="D116" s="11">
        <f t="shared" si="58"/>
        <v>0</v>
      </c>
      <c r="E116" s="11">
        <f t="shared" si="58"/>
        <v>0</v>
      </c>
      <c r="F116" s="11">
        <f t="shared" si="58"/>
        <v>0</v>
      </c>
      <c r="G116" s="11">
        <f t="shared" si="58"/>
        <v>0</v>
      </c>
      <c r="H116" s="11">
        <f t="shared" si="58"/>
        <v>0</v>
      </c>
      <c r="I116" s="11">
        <f t="shared" si="58"/>
        <v>0</v>
      </c>
      <c r="J116" s="11">
        <f t="shared" si="58"/>
        <v>0</v>
      </c>
      <c r="K116" s="11">
        <f t="shared" si="58"/>
        <v>0</v>
      </c>
      <c r="L116" s="11">
        <f t="shared" si="58"/>
        <v>0</v>
      </c>
      <c r="M116" s="11">
        <f t="shared" si="58"/>
        <v>0</v>
      </c>
      <c r="N116" s="11">
        <f t="shared" si="58"/>
        <v>0</v>
      </c>
      <c r="O116" s="11">
        <f t="shared" si="58"/>
        <v>0</v>
      </c>
      <c r="P116" s="11">
        <f t="shared" si="58"/>
        <v>0</v>
      </c>
      <c r="Q116" s="11">
        <f t="shared" si="58"/>
        <v>0</v>
      </c>
      <c r="R116" s="11">
        <f t="shared" si="58"/>
        <v>0</v>
      </c>
      <c r="S116" s="11">
        <f t="shared" si="58"/>
        <v>0</v>
      </c>
      <c r="T116" s="11">
        <f t="shared" si="58"/>
        <v>0</v>
      </c>
      <c r="U116" s="11">
        <f t="shared" si="58"/>
        <v>0</v>
      </c>
      <c r="V116" s="11">
        <f t="shared" si="58"/>
        <v>0</v>
      </c>
      <c r="W116" s="11">
        <f t="shared" si="58"/>
        <v>0</v>
      </c>
      <c r="X116" s="11">
        <f t="shared" si="58"/>
        <v>0</v>
      </c>
      <c r="Y116" s="11">
        <f t="shared" si="58"/>
        <v>0</v>
      </c>
      <c r="Z116" s="11">
        <f t="shared" si="58"/>
        <v>0</v>
      </c>
      <c r="AA116" s="11">
        <f t="shared" si="58"/>
        <v>0</v>
      </c>
      <c r="AB116" s="11">
        <f t="shared" si="58"/>
        <v>0</v>
      </c>
      <c r="AC116" s="11">
        <f t="shared" si="58"/>
        <v>0</v>
      </c>
      <c r="AD116" s="11">
        <f t="shared" si="58"/>
        <v>0</v>
      </c>
      <c r="AE116" s="11">
        <f t="shared" si="58"/>
        <v>0</v>
      </c>
      <c r="AF116" s="11">
        <f t="shared" si="58"/>
        <v>0</v>
      </c>
      <c r="AG116" s="11">
        <f t="shared" si="58"/>
        <v>0</v>
      </c>
      <c r="AH116" s="11">
        <f t="shared" si="58"/>
        <v>0</v>
      </c>
      <c r="AI116" s="11">
        <f t="shared" si="58"/>
        <v>0</v>
      </c>
      <c r="AJ116" s="11">
        <f t="shared" si="58"/>
        <v>0</v>
      </c>
      <c r="AK116" s="11">
        <f t="shared" si="58"/>
        <v>0</v>
      </c>
      <c r="AL116" s="11">
        <f t="shared" si="58"/>
        <v>0</v>
      </c>
    </row>
    <row r="117" spans="1:38">
      <c r="A117" s="111" t="str">
        <f>+I16</f>
        <v>Return on Assets</v>
      </c>
      <c r="C117" s="11" t="e">
        <f>+C91</f>
        <v>#DIV/0!</v>
      </c>
      <c r="D117" s="11" t="e">
        <f t="shared" ref="D117:AL118" si="59">+D91</f>
        <v>#DIV/0!</v>
      </c>
      <c r="E117" s="11" t="e">
        <f t="shared" si="59"/>
        <v>#DIV/0!</v>
      </c>
      <c r="F117" s="11" t="e">
        <f t="shared" si="59"/>
        <v>#DIV/0!</v>
      </c>
      <c r="G117" s="11" t="e">
        <f t="shared" si="59"/>
        <v>#DIV/0!</v>
      </c>
      <c r="H117" s="11" t="e">
        <f t="shared" si="59"/>
        <v>#DIV/0!</v>
      </c>
      <c r="I117" s="11" t="e">
        <f t="shared" si="59"/>
        <v>#DIV/0!</v>
      </c>
      <c r="J117" s="11" t="e">
        <f t="shared" si="59"/>
        <v>#DIV/0!</v>
      </c>
      <c r="K117" s="11" t="e">
        <f t="shared" si="59"/>
        <v>#DIV/0!</v>
      </c>
      <c r="L117" s="11" t="e">
        <f t="shared" si="59"/>
        <v>#DIV/0!</v>
      </c>
      <c r="M117" s="11" t="e">
        <f t="shared" si="59"/>
        <v>#DIV/0!</v>
      </c>
      <c r="N117" s="11" t="e">
        <f t="shared" si="59"/>
        <v>#DIV/0!</v>
      </c>
      <c r="O117" s="11" t="e">
        <f t="shared" si="59"/>
        <v>#DIV/0!</v>
      </c>
      <c r="P117" s="11" t="e">
        <f t="shared" si="59"/>
        <v>#DIV/0!</v>
      </c>
      <c r="Q117" s="11" t="e">
        <f t="shared" si="59"/>
        <v>#DIV/0!</v>
      </c>
      <c r="R117" s="11" t="e">
        <f t="shared" si="59"/>
        <v>#DIV/0!</v>
      </c>
      <c r="S117" s="11" t="e">
        <f t="shared" si="59"/>
        <v>#DIV/0!</v>
      </c>
      <c r="T117" s="11" t="e">
        <f t="shared" si="59"/>
        <v>#DIV/0!</v>
      </c>
      <c r="U117" s="11" t="e">
        <f t="shared" si="59"/>
        <v>#DIV/0!</v>
      </c>
      <c r="V117" s="11" t="e">
        <f t="shared" si="59"/>
        <v>#DIV/0!</v>
      </c>
      <c r="W117" s="11" t="e">
        <f t="shared" si="59"/>
        <v>#DIV/0!</v>
      </c>
      <c r="X117" s="11" t="e">
        <f t="shared" si="59"/>
        <v>#DIV/0!</v>
      </c>
      <c r="Y117" s="11" t="e">
        <f t="shared" si="59"/>
        <v>#DIV/0!</v>
      </c>
      <c r="Z117" s="11" t="e">
        <f t="shared" si="59"/>
        <v>#DIV/0!</v>
      </c>
      <c r="AA117" s="11" t="e">
        <f t="shared" si="59"/>
        <v>#DIV/0!</v>
      </c>
      <c r="AB117" s="11" t="e">
        <f t="shared" si="59"/>
        <v>#DIV/0!</v>
      </c>
      <c r="AC117" s="11" t="e">
        <f t="shared" si="59"/>
        <v>#DIV/0!</v>
      </c>
      <c r="AD117" s="11" t="e">
        <f t="shared" si="59"/>
        <v>#DIV/0!</v>
      </c>
      <c r="AE117" s="11" t="e">
        <f t="shared" si="59"/>
        <v>#DIV/0!</v>
      </c>
      <c r="AF117" s="11" t="e">
        <f t="shared" si="59"/>
        <v>#DIV/0!</v>
      </c>
      <c r="AG117" s="11" t="e">
        <f t="shared" si="59"/>
        <v>#DIV/0!</v>
      </c>
      <c r="AH117" s="11" t="e">
        <f t="shared" si="59"/>
        <v>#DIV/0!</v>
      </c>
      <c r="AI117" s="11" t="e">
        <f t="shared" si="59"/>
        <v>#DIV/0!</v>
      </c>
      <c r="AJ117" s="11" t="e">
        <f t="shared" si="59"/>
        <v>#DIV/0!</v>
      </c>
      <c r="AK117" s="11" t="e">
        <f t="shared" si="59"/>
        <v>#DIV/0!</v>
      </c>
      <c r="AL117" s="11" t="e">
        <f t="shared" si="59"/>
        <v>#DIV/0!</v>
      </c>
    </row>
    <row r="118" spans="1:38">
      <c r="A118" s="111" t="str">
        <f>+I17</f>
        <v>Return on Equity</v>
      </c>
      <c r="B118" s="7"/>
      <c r="C118" s="11" t="e">
        <f>+C92</f>
        <v>#DIV/0!</v>
      </c>
      <c r="D118" s="11" t="e">
        <f t="shared" si="59"/>
        <v>#DIV/0!</v>
      </c>
      <c r="E118" s="11" t="e">
        <f t="shared" si="59"/>
        <v>#DIV/0!</v>
      </c>
      <c r="F118" s="11" t="e">
        <f t="shared" si="59"/>
        <v>#DIV/0!</v>
      </c>
      <c r="G118" s="11" t="e">
        <f t="shared" si="59"/>
        <v>#DIV/0!</v>
      </c>
      <c r="H118" s="11" t="e">
        <f t="shared" si="59"/>
        <v>#DIV/0!</v>
      </c>
      <c r="I118" s="11" t="e">
        <f t="shared" si="59"/>
        <v>#DIV/0!</v>
      </c>
      <c r="J118" s="11" t="e">
        <f t="shared" si="59"/>
        <v>#DIV/0!</v>
      </c>
      <c r="K118" s="11" t="e">
        <f t="shared" si="59"/>
        <v>#DIV/0!</v>
      </c>
      <c r="L118" s="11" t="e">
        <f t="shared" si="59"/>
        <v>#DIV/0!</v>
      </c>
      <c r="M118" s="11" t="e">
        <f t="shared" si="59"/>
        <v>#DIV/0!</v>
      </c>
      <c r="N118" s="11" t="e">
        <f t="shared" si="59"/>
        <v>#DIV/0!</v>
      </c>
      <c r="O118" s="11" t="e">
        <f t="shared" si="59"/>
        <v>#DIV/0!</v>
      </c>
      <c r="P118" s="11" t="e">
        <f t="shared" si="59"/>
        <v>#DIV/0!</v>
      </c>
      <c r="Q118" s="11" t="e">
        <f t="shared" si="59"/>
        <v>#DIV/0!</v>
      </c>
      <c r="R118" s="11" t="e">
        <f t="shared" si="59"/>
        <v>#DIV/0!</v>
      </c>
      <c r="S118" s="11" t="e">
        <f t="shared" si="59"/>
        <v>#DIV/0!</v>
      </c>
      <c r="T118" s="11" t="e">
        <f t="shared" si="59"/>
        <v>#DIV/0!</v>
      </c>
      <c r="U118" s="11" t="e">
        <f t="shared" si="59"/>
        <v>#DIV/0!</v>
      </c>
      <c r="V118" s="11" t="e">
        <f t="shared" si="59"/>
        <v>#DIV/0!</v>
      </c>
      <c r="W118" s="11" t="e">
        <f t="shared" si="59"/>
        <v>#DIV/0!</v>
      </c>
      <c r="X118" s="11" t="e">
        <f t="shared" si="59"/>
        <v>#DIV/0!</v>
      </c>
      <c r="Y118" s="11" t="e">
        <f t="shared" si="59"/>
        <v>#DIV/0!</v>
      </c>
      <c r="Z118" s="11" t="e">
        <f t="shared" si="59"/>
        <v>#DIV/0!</v>
      </c>
      <c r="AA118" s="11" t="e">
        <f t="shared" si="59"/>
        <v>#DIV/0!</v>
      </c>
      <c r="AB118" s="11" t="e">
        <f t="shared" si="59"/>
        <v>#DIV/0!</v>
      </c>
      <c r="AC118" s="11" t="e">
        <f t="shared" si="59"/>
        <v>#DIV/0!</v>
      </c>
      <c r="AD118" s="11" t="e">
        <f t="shared" si="59"/>
        <v>#DIV/0!</v>
      </c>
      <c r="AE118" s="11" t="e">
        <f t="shared" si="59"/>
        <v>#DIV/0!</v>
      </c>
      <c r="AF118" s="11" t="e">
        <f t="shared" si="59"/>
        <v>#DIV/0!</v>
      </c>
      <c r="AG118" s="11" t="e">
        <f t="shared" si="59"/>
        <v>#DIV/0!</v>
      </c>
      <c r="AH118" s="11" t="e">
        <f t="shared" si="59"/>
        <v>#DIV/0!</v>
      </c>
      <c r="AI118" s="11" t="e">
        <f t="shared" si="59"/>
        <v>#DIV/0!</v>
      </c>
      <c r="AJ118" s="11" t="e">
        <f t="shared" si="59"/>
        <v>#DIV/0!</v>
      </c>
      <c r="AK118" s="11" t="e">
        <f t="shared" si="59"/>
        <v>#DIV/0!</v>
      </c>
      <c r="AL118" s="11" t="e">
        <f t="shared" si="59"/>
        <v>#DIV/0!</v>
      </c>
    </row>
    <row r="119" spans="1:38">
      <c r="A119" s="7"/>
      <c r="B119" s="7"/>
      <c r="C119" s="7"/>
    </row>
  </sheetData>
  <mergeCells count="4">
    <mergeCell ref="I1:M1"/>
    <mergeCell ref="A2:G2"/>
    <mergeCell ref="N10:N12"/>
    <mergeCell ref="A43:B43"/>
  </mergeCells>
  <phoneticPr fontId="4" type="noConversion"/>
  <pageMargins left="0.75" right="0.27" top="0.5" bottom="0.25" header="0.36" footer="0.22"/>
  <headerFooter alignWithMargins="0">
    <oddFooter>&amp;LFinance Without Fear - Business Forecasting Model &amp;R(c) 2011 - Institute for Finance and Entrepreneurship</oddFooter>
  </headerFooter>
  <rowBreaks count="3" manualBreakCount="3">
    <brk id="45" max="13" man="1"/>
    <brk id="62" max="13" man="1"/>
    <brk id="88" max="13" man="1"/>
  </rowBreaks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1:C40"/>
  <sheetViews>
    <sheetView zoomScale="90" zoomScaleNormal="90" zoomScalePageLayoutView="90" workbookViewId="0">
      <selection activeCell="J96" sqref="J96"/>
    </sheetView>
  </sheetViews>
  <sheetFormatPr baseColWidth="10" defaultColWidth="8.7109375" defaultRowHeight="13"/>
  <cols>
    <col min="1" max="1" width="75.140625" customWidth="1"/>
  </cols>
  <sheetData>
    <row r="1" spans="3:3" ht="300" customHeight="1"/>
    <row r="2" spans="3:3" ht="300" customHeight="1"/>
    <row r="3" spans="3:3" ht="300" customHeight="1"/>
    <row r="4" spans="3:3" ht="300" customHeight="1"/>
    <row r="5" spans="3:3" ht="300" customHeight="1"/>
    <row r="6" spans="3:3" ht="300" customHeight="1"/>
    <row r="7" spans="3:3" ht="300" customHeight="1"/>
    <row r="8" spans="3:3" ht="300" customHeight="1"/>
    <row r="9" spans="3:3" ht="300" customHeight="1"/>
    <row r="10" spans="3:3" ht="300" customHeight="1"/>
    <row r="11" spans="3:3" ht="300" customHeight="1"/>
    <row r="12" spans="3:3" ht="300" customHeight="1"/>
    <row r="13" spans="3:3" ht="300" customHeight="1"/>
    <row r="14" spans="3:3" ht="300" customHeight="1">
      <c r="C14">
        <f>3/-8</f>
        <v>-0.375</v>
      </c>
    </row>
    <row r="15" spans="3:3" ht="300" customHeight="1"/>
    <row r="16" spans="3:3" ht="300" customHeight="1"/>
    <row r="17" spans="3:3" ht="40" customHeight="1"/>
    <row r="18" spans="3:3" ht="40" customHeight="1"/>
    <row r="19" spans="3:3" ht="40" customHeight="1"/>
    <row r="20" spans="3:3" ht="40" customHeight="1"/>
    <row r="21" spans="3:3" ht="40" customHeight="1"/>
    <row r="22" spans="3:3" ht="40" customHeight="1"/>
    <row r="23" spans="3:3" ht="40" customHeight="1"/>
    <row r="24" spans="3:3" ht="40" customHeight="1">
      <c r="C24">
        <f>3/-8</f>
        <v>-0.375</v>
      </c>
    </row>
    <row r="25" spans="3:3" ht="40" customHeight="1"/>
    <row r="26" spans="3:3" ht="40" customHeight="1"/>
    <row r="27" spans="3:3" ht="40" customHeight="1"/>
    <row r="28" spans="3:3" ht="40" customHeight="1"/>
    <row r="29" spans="3:3" ht="40" customHeight="1"/>
    <row r="30" spans="3:3" ht="40" customHeight="1"/>
    <row r="31" spans="3:3" ht="40" customHeight="1"/>
    <row r="32" spans="3:3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</sheetData>
  <sheetCalcPr fullCalcOnLoad="1"/>
  <phoneticPr fontId="4" type="noConversion"/>
  <pageMargins left="0.7" right="0.7" top="0.75" bottom="0.75" header="0.3" footer="0.3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14</vt:i4>
      </vt:variant>
    </vt:vector>
  </HeadingPairs>
  <TitlesOfParts>
    <vt:vector size="20" baseType="lpstr">
      <vt:lpstr>Startup Expenses</vt:lpstr>
      <vt:lpstr>Start Up Cash</vt:lpstr>
      <vt:lpstr>Monthly Expenses</vt:lpstr>
      <vt:lpstr>Sales&amp;CostofGoodsSold</vt:lpstr>
      <vt:lpstr>Fin Stmts</vt:lpstr>
      <vt:lpstr>All Charts</vt:lpstr>
      <vt:lpstr>UnitSales</vt:lpstr>
      <vt:lpstr>InventoryRecvd</vt:lpstr>
      <vt:lpstr>Net Cash Flow</vt:lpstr>
      <vt:lpstr>End Cash</vt:lpstr>
      <vt:lpstr>Gross Revenue</vt:lpstr>
      <vt:lpstr>Operating Profit</vt:lpstr>
      <vt:lpstr>Income Taxes</vt:lpstr>
      <vt:lpstr>Net Profit</vt:lpstr>
      <vt:lpstr>Owners Equity</vt:lpstr>
      <vt:lpstr>Gross Margin</vt:lpstr>
      <vt:lpstr>Operating Margin</vt:lpstr>
      <vt:lpstr>Net Margin</vt:lpstr>
      <vt:lpstr>ROA</vt:lpstr>
      <vt:lpstr>ROE</vt:lpstr>
    </vt:vector>
  </TitlesOfParts>
  <Company>Prosperous Communities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Hettinger</dc:creator>
  <cp:lastModifiedBy>Bill Hettinger</cp:lastModifiedBy>
  <cp:lastPrinted>2011-03-30T12:39:32Z</cp:lastPrinted>
  <dcterms:created xsi:type="dcterms:W3CDTF">2010-06-24T19:00:09Z</dcterms:created>
  <dcterms:modified xsi:type="dcterms:W3CDTF">2011-04-02T16:00:08Z</dcterms:modified>
</cp:coreProperties>
</file>